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1.19" sheetId="1" r:id="rId1"/>
  </sheets>
  <definedNames>
    <definedName name="_xlnm.Print_Area" localSheetId="0">'на 01.11.19'!$A$1:$N$43</definedName>
  </definedNames>
  <calcPr fullCalcOnLoad="1"/>
</workbook>
</file>

<file path=xl/sharedStrings.xml><?xml version="1.0" encoding="utf-8"?>
<sst xmlns="http://schemas.openxmlformats.org/spreadsheetml/2006/main" count="81" uniqueCount="61">
  <si>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</si>
  <si>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</si>
  <si>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</si>
  <si>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</si>
  <si>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</si>
  <si>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</si>
  <si>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</si>
  <si>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</si>
  <si>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</si>
  <si>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</si>
  <si>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</si>
  <si>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</si>
  <si>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</si>
  <si>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</si>
  <si>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</si>
  <si>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</si>
  <si>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</si>
  <si>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</si>
  <si>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</si>
  <si>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</si>
  <si>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</si>
  <si>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</si>
  <si>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</si>
  <si>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</si>
  <si>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</si>
  <si>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</si>
  <si>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</si>
  <si>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</si>
  <si>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</si>
  <si>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t>Дата получения</t>
  </si>
  <si>
    <t xml:space="preserve">Получено в 2019 г.           (тыс. руб.)                                     </t>
  </si>
  <si>
    <t xml:space="preserve">Погашено в 2019 г.                 </t>
  </si>
  <si>
    <t>№021/18-КС от 30.03.2018</t>
  </si>
  <si>
    <t>№033/18-КС от 22.05.2018</t>
  </si>
  <si>
    <t>№035/18-КС от 25.05.2018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</si>
  <si>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</si>
  <si>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</si>
  <si>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</si>
  <si>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</si>
  <si>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</si>
  <si>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</si>
  <si>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>Департамент финансов Орловской области</t>
  </si>
  <si>
    <t>№10 от 21.12.2017</t>
  </si>
  <si>
    <t>№3 от 12.12.2018</t>
  </si>
  <si>
    <t>№020/19-КС от 14.05.2019</t>
  </si>
  <si>
    <t>№022/19-КС от 20.05.2019</t>
  </si>
  <si>
    <t>№024/19-КС от 22.05.2019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</si>
  <si>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</si>
  <si>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t>№035/19-КС от 20.08.2019</t>
  </si>
  <si>
    <t xml:space="preserve">АО "АЛЬФА-БАНК" </t>
  </si>
  <si>
    <t>№036/19-КС от 20.08.2019</t>
  </si>
  <si>
    <t xml:space="preserve"> </t>
  </si>
  <si>
    <t xml:space="preserve">                          Выписка (расшифровка) из долговой книги города Орла по состоянию на 01.11.2019 года</t>
  </si>
  <si>
    <r>
      <t>Задолженность на</t>
    </r>
    <r>
      <rPr>
        <b/>
        <sz val="10"/>
        <rFont val="Arial Cyr"/>
        <family val="0"/>
      </rPr>
      <t xml:space="preserve"> 01.11.2019 г</t>
    </r>
    <r>
      <rPr>
        <sz val="10"/>
        <rFont val="Arial Cyr"/>
        <family val="0"/>
      </rPr>
      <t>. (тыс.руб.)</t>
    </r>
  </si>
  <si>
    <t>9,5 (с 15.10.2019 9,25)</t>
  </si>
  <si>
    <t>9,5 (с 15.10.2019 9,15)</t>
  </si>
  <si>
    <t>9,5 (с 15.10.2019 9,22)</t>
  </si>
  <si>
    <t>№038/19-КС от 30.09.2019</t>
  </si>
  <si>
    <t>№54-09-28/2 от 08.02.2019 (Д/с №1 от 20.02.2019)</t>
  </si>
  <si>
    <t>№54-09-28/2 от 08.02.2019 (Д/с  №2 от 25.06.2019)</t>
  </si>
  <si>
    <t>№54-09-28/2 от 08.02.2019 (Д/с №3 от 03.10.2019)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</si>
</sst>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179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4" fontId="1" fillId="0" borderId="16" xfId="0" applyNumberFormat="1" applyFont="1" applyBorder="1" applyAlignment="1">
      <alignment horizontal="right" vertical="center"/>
    </xf>
    <xf numFmtId="14" fontId="1" fillId="0" borderId="18" xfId="0" applyNumberFormat="1" applyFont="1" applyBorder="1" applyAlignment="1">
      <alignment horizontal="right" vertical="center"/>
    </xf>
    <xf numFmtId="14" fontId="1" fillId="0" borderId="17" xfId="0" applyNumberFormat="1" applyFont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14" fontId="1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O47"/>
  <sheetViews>
    <sheetView tabSelected="1"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1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20.25" customHeight="1">
      <c r="A1" s="69" t="s">
        <v>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43.5" customHeight="1">
      <c r="A2" s="70" t="s">
        <v>0</v>
      </c>
      <c r="B2" s="70" t="s">
        <v>2</v>
      </c>
      <c r="C2" s="72" t="s">
        <v>47</v>
      </c>
      <c r="D2" s="70" t="s">
        <v>1</v>
      </c>
      <c r="E2" s="77" t="s">
        <v>7</v>
      </c>
      <c r="F2" s="79" t="s">
        <v>22</v>
      </c>
      <c r="G2" s="80"/>
      <c r="H2" s="77" t="s">
        <v>29</v>
      </c>
      <c r="I2" s="77" t="s">
        <v>30</v>
      </c>
      <c r="J2" s="79" t="s">
        <v>31</v>
      </c>
      <c r="K2" s="80"/>
      <c r="L2" s="79" t="s">
        <v>53</v>
      </c>
      <c r="M2" s="81"/>
      <c r="N2" s="82"/>
    </row>
    <row r="3" spans="1:14" ht="32.25" customHeight="1">
      <c r="A3" s="71"/>
      <c r="B3" s="71"/>
      <c r="C3" s="73"/>
      <c r="D3" s="71"/>
      <c r="E3" s="78"/>
      <c r="F3" s="31" t="s">
        <v>20</v>
      </c>
      <c r="G3" s="31" t="s">
        <v>3</v>
      </c>
      <c r="H3" s="78"/>
      <c r="I3" s="78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32</v>
      </c>
      <c r="E6" s="35">
        <v>9</v>
      </c>
      <c r="F6" s="10">
        <v>100000</v>
      </c>
      <c r="G6" s="36">
        <v>43560</v>
      </c>
      <c r="H6" s="36">
        <v>43195</v>
      </c>
      <c r="I6" s="10"/>
      <c r="J6" s="41">
        <v>43517</v>
      </c>
      <c r="K6" s="10">
        <f>C6</f>
        <v>100000</v>
      </c>
      <c r="L6" s="11">
        <f>N6</f>
        <v>0</v>
      </c>
      <c r="M6" s="37"/>
      <c r="N6" s="11">
        <f>C6-K6</f>
        <v>0</v>
      </c>
    </row>
    <row r="7" spans="1:14" s="3" customFormat="1" ht="18" customHeight="1">
      <c r="A7" s="8"/>
      <c r="B7" s="9" t="s">
        <v>27</v>
      </c>
      <c r="C7" s="10">
        <v>230000</v>
      </c>
      <c r="D7" s="34" t="s">
        <v>33</v>
      </c>
      <c r="E7" s="42">
        <v>7.705</v>
      </c>
      <c r="F7" s="10">
        <v>230000</v>
      </c>
      <c r="G7" s="36">
        <v>43608</v>
      </c>
      <c r="H7" s="36">
        <v>43243</v>
      </c>
      <c r="I7" s="10"/>
      <c r="J7" s="41">
        <v>43608</v>
      </c>
      <c r="K7" s="10">
        <v>230000</v>
      </c>
      <c r="L7" s="11">
        <f>N7</f>
        <v>0</v>
      </c>
      <c r="M7" s="37"/>
      <c r="N7" s="11">
        <f>C7-K7</f>
        <v>0</v>
      </c>
    </row>
    <row r="8" spans="1:14" s="3" customFormat="1" ht="18" customHeight="1">
      <c r="A8" s="8"/>
      <c r="B8" s="9" t="s">
        <v>27</v>
      </c>
      <c r="C8" s="10">
        <v>236000</v>
      </c>
      <c r="D8" s="34" t="s">
        <v>34</v>
      </c>
      <c r="E8" s="42">
        <v>7.705</v>
      </c>
      <c r="F8" s="10">
        <v>236000</v>
      </c>
      <c r="G8" s="36">
        <v>43610</v>
      </c>
      <c r="H8" s="36">
        <v>43245</v>
      </c>
      <c r="I8" s="10"/>
      <c r="J8" s="41">
        <v>43609</v>
      </c>
      <c r="K8" s="10">
        <v>236000</v>
      </c>
      <c r="L8" s="11">
        <f>N8</f>
        <v>0</v>
      </c>
      <c r="M8" s="37"/>
      <c r="N8" s="11">
        <f>C8-K8</f>
        <v>0</v>
      </c>
    </row>
    <row r="9" spans="1:14" s="3" customFormat="1" ht="18" customHeight="1">
      <c r="A9" s="90"/>
      <c r="B9" s="93" t="s">
        <v>27</v>
      </c>
      <c r="C9" s="10">
        <v>739500.6</v>
      </c>
      <c r="D9" s="95" t="s">
        <v>35</v>
      </c>
      <c r="E9" s="98">
        <v>8.955</v>
      </c>
      <c r="F9" s="104">
        <v>933500.6</v>
      </c>
      <c r="G9" s="107">
        <v>43614</v>
      </c>
      <c r="H9" s="36">
        <v>43249</v>
      </c>
      <c r="I9" s="10"/>
      <c r="J9" s="41">
        <v>43614</v>
      </c>
      <c r="K9" s="10">
        <v>739500.6</v>
      </c>
      <c r="L9" s="83">
        <v>0</v>
      </c>
      <c r="M9" s="74"/>
      <c r="N9" s="83">
        <v>0</v>
      </c>
    </row>
    <row r="10" spans="1:14" s="3" customFormat="1" ht="18" customHeight="1">
      <c r="A10" s="91"/>
      <c r="B10" s="94"/>
      <c r="C10" s="83">
        <v>194000</v>
      </c>
      <c r="D10" s="96"/>
      <c r="E10" s="99"/>
      <c r="F10" s="105"/>
      <c r="G10" s="108"/>
      <c r="H10" s="86">
        <v>43266</v>
      </c>
      <c r="I10" s="10"/>
      <c r="J10" s="41">
        <v>43614</v>
      </c>
      <c r="K10" s="10">
        <v>68130</v>
      </c>
      <c r="L10" s="84"/>
      <c r="M10" s="75"/>
      <c r="N10" s="84"/>
    </row>
    <row r="11" spans="1:14" s="3" customFormat="1" ht="18" customHeight="1">
      <c r="A11" s="92"/>
      <c r="B11" s="94"/>
      <c r="C11" s="85"/>
      <c r="D11" s="97"/>
      <c r="E11" s="100"/>
      <c r="F11" s="106"/>
      <c r="G11" s="109"/>
      <c r="H11" s="87"/>
      <c r="I11" s="43"/>
      <c r="J11" s="41">
        <v>43517</v>
      </c>
      <c r="K11" s="10">
        <v>125870</v>
      </c>
      <c r="L11" s="85"/>
      <c r="M11" s="76"/>
      <c r="N11" s="85"/>
    </row>
    <row r="12" spans="1:14" s="45" customFormat="1" ht="30" customHeight="1">
      <c r="A12" s="44"/>
      <c r="B12" s="9" t="s">
        <v>36</v>
      </c>
      <c r="C12" s="10">
        <v>110000</v>
      </c>
      <c r="D12" s="34" t="s">
        <v>37</v>
      </c>
      <c r="E12" s="35">
        <v>8.1</v>
      </c>
      <c r="F12" s="10">
        <v>110000</v>
      </c>
      <c r="G12" s="36">
        <v>43734</v>
      </c>
      <c r="H12" s="36">
        <v>43369</v>
      </c>
      <c r="I12" s="10"/>
      <c r="J12" s="41">
        <v>43642</v>
      </c>
      <c r="K12" s="11">
        <v>110000</v>
      </c>
      <c r="L12" s="11">
        <f aca="true" t="shared" si="0" ref="L12:L22">N12</f>
        <v>0</v>
      </c>
      <c r="M12" s="37"/>
      <c r="N12" s="11">
        <f>C12-K12</f>
        <v>0</v>
      </c>
    </row>
    <row r="13" spans="1:14" s="45" customFormat="1" ht="18" customHeight="1">
      <c r="A13" s="44"/>
      <c r="B13" s="9" t="s">
        <v>27</v>
      </c>
      <c r="C13" s="10">
        <v>133000</v>
      </c>
      <c r="D13" s="34" t="s">
        <v>38</v>
      </c>
      <c r="E13" s="35">
        <v>7.96</v>
      </c>
      <c r="F13" s="10">
        <v>133000</v>
      </c>
      <c r="G13" s="36">
        <v>43735</v>
      </c>
      <c r="H13" s="36">
        <v>43370</v>
      </c>
      <c r="I13" s="10"/>
      <c r="J13" s="33">
        <v>43705</v>
      </c>
      <c r="K13" s="10">
        <v>133000</v>
      </c>
      <c r="L13" s="11">
        <f t="shared" si="0"/>
        <v>0</v>
      </c>
      <c r="M13" s="37"/>
      <c r="N13" s="11">
        <f>C13-K13</f>
        <v>0</v>
      </c>
    </row>
    <row r="14" spans="1:14" s="45" customFormat="1" ht="18" customHeight="1">
      <c r="A14" s="101"/>
      <c r="B14" s="93" t="s">
        <v>27</v>
      </c>
      <c r="C14" s="10">
        <v>61000</v>
      </c>
      <c r="D14" s="95" t="s">
        <v>39</v>
      </c>
      <c r="E14" s="111">
        <v>8.1</v>
      </c>
      <c r="F14" s="74">
        <v>240000</v>
      </c>
      <c r="G14" s="86">
        <v>43735</v>
      </c>
      <c r="H14" s="36">
        <v>43370</v>
      </c>
      <c r="I14" s="10"/>
      <c r="J14" s="41">
        <v>43642</v>
      </c>
      <c r="K14" s="10">
        <v>61000</v>
      </c>
      <c r="L14" s="11">
        <f t="shared" si="0"/>
        <v>0</v>
      </c>
      <c r="M14" s="37"/>
      <c r="N14" s="11">
        <f>C14-K14</f>
        <v>0</v>
      </c>
    </row>
    <row r="15" spans="1:14" s="45" customFormat="1" ht="18" customHeight="1">
      <c r="A15" s="102"/>
      <c r="B15" s="94"/>
      <c r="C15" s="10">
        <v>179000</v>
      </c>
      <c r="D15" s="96"/>
      <c r="E15" s="112"/>
      <c r="F15" s="75"/>
      <c r="G15" s="114"/>
      <c r="H15" s="36">
        <v>43402</v>
      </c>
      <c r="I15" s="10"/>
      <c r="J15" s="41">
        <v>43642</v>
      </c>
      <c r="K15" s="10">
        <v>54870</v>
      </c>
      <c r="L15" s="88">
        <f t="shared" si="0"/>
        <v>0</v>
      </c>
      <c r="M15" s="74"/>
      <c r="N15" s="88">
        <f>C15-K15-K16</f>
        <v>0</v>
      </c>
    </row>
    <row r="16" spans="1:14" s="45" customFormat="1" ht="18" customHeight="1">
      <c r="A16" s="103"/>
      <c r="B16" s="110"/>
      <c r="C16" s="10"/>
      <c r="D16" s="97"/>
      <c r="E16" s="113"/>
      <c r="F16" s="76"/>
      <c r="G16" s="87"/>
      <c r="H16" s="36"/>
      <c r="I16" s="10"/>
      <c r="J16" s="33">
        <v>43705</v>
      </c>
      <c r="K16" s="10">
        <v>124130</v>
      </c>
      <c r="L16" s="89"/>
      <c r="M16" s="76"/>
      <c r="N16" s="89"/>
    </row>
    <row r="17" spans="1:14" s="45" customFormat="1" ht="18" customHeight="1">
      <c r="A17" s="44"/>
      <c r="B17" s="9" t="s">
        <v>27</v>
      </c>
      <c r="C17" s="10">
        <v>260000</v>
      </c>
      <c r="D17" s="34" t="s">
        <v>40</v>
      </c>
      <c r="E17" s="35">
        <v>8.1</v>
      </c>
      <c r="F17" s="10">
        <v>260000</v>
      </c>
      <c r="G17" s="36">
        <v>43767</v>
      </c>
      <c r="H17" s="36">
        <v>43402</v>
      </c>
      <c r="I17" s="10"/>
      <c r="J17" s="33">
        <v>43742</v>
      </c>
      <c r="K17" s="10">
        <v>260000</v>
      </c>
      <c r="L17" s="11">
        <f t="shared" si="0"/>
        <v>0</v>
      </c>
      <c r="M17" s="37"/>
      <c r="N17" s="11">
        <f>C17-K17</f>
        <v>0</v>
      </c>
    </row>
    <row r="18" spans="1:14" s="45" customFormat="1" ht="48" customHeight="1">
      <c r="A18" s="44"/>
      <c r="B18" s="9" t="s">
        <v>36</v>
      </c>
      <c r="C18" s="10"/>
      <c r="D18" s="52" t="s">
        <v>44</v>
      </c>
      <c r="E18" s="53" t="s">
        <v>54</v>
      </c>
      <c r="F18" s="54">
        <v>225870</v>
      </c>
      <c r="G18" s="55">
        <v>43967</v>
      </c>
      <c r="H18" s="56">
        <v>43602</v>
      </c>
      <c r="I18" s="54">
        <v>225870</v>
      </c>
      <c r="J18" s="33"/>
      <c r="K18" s="37"/>
      <c r="L18" s="57">
        <f t="shared" si="0"/>
        <v>225870</v>
      </c>
      <c r="M18" s="37"/>
      <c r="N18" s="57">
        <f aca="true" t="shared" si="1" ref="N18:N23">I18</f>
        <v>225870</v>
      </c>
    </row>
    <row r="19" spans="1:14" s="45" customFormat="1" ht="23.25" customHeight="1">
      <c r="A19" s="101"/>
      <c r="B19" s="93" t="s">
        <v>27</v>
      </c>
      <c r="C19" s="10"/>
      <c r="D19" s="95" t="s">
        <v>45</v>
      </c>
      <c r="E19" s="115" t="s">
        <v>55</v>
      </c>
      <c r="F19" s="104">
        <v>466000</v>
      </c>
      <c r="G19" s="107">
        <v>43972</v>
      </c>
      <c r="H19" s="41">
        <v>43607</v>
      </c>
      <c r="I19" s="10">
        <v>230000</v>
      </c>
      <c r="J19" s="33"/>
      <c r="K19" s="10"/>
      <c r="L19" s="11">
        <f t="shared" si="0"/>
        <v>230000</v>
      </c>
      <c r="M19" s="37"/>
      <c r="N19" s="11">
        <f t="shared" si="1"/>
        <v>230000</v>
      </c>
    </row>
    <row r="20" spans="1:14" s="45" customFormat="1" ht="23.25" customHeight="1">
      <c r="A20" s="103"/>
      <c r="B20" s="94"/>
      <c r="C20" s="10"/>
      <c r="D20" s="97"/>
      <c r="E20" s="116"/>
      <c r="F20" s="106"/>
      <c r="G20" s="109"/>
      <c r="H20" s="41">
        <v>43608</v>
      </c>
      <c r="I20" s="10">
        <v>236000</v>
      </c>
      <c r="J20" s="33"/>
      <c r="K20" s="10"/>
      <c r="L20" s="11">
        <f t="shared" si="0"/>
        <v>236000</v>
      </c>
      <c r="M20" s="37"/>
      <c r="N20" s="11">
        <f t="shared" si="1"/>
        <v>236000</v>
      </c>
    </row>
    <row r="21" spans="1:14" s="45" customFormat="1" ht="42.75">
      <c r="A21" s="44"/>
      <c r="B21" s="58" t="s">
        <v>27</v>
      </c>
      <c r="C21" s="37"/>
      <c r="D21" s="52" t="s">
        <v>46</v>
      </c>
      <c r="E21" s="53" t="s">
        <v>56</v>
      </c>
      <c r="F21" s="54">
        <v>807630.6</v>
      </c>
      <c r="G21" s="55">
        <v>43978</v>
      </c>
      <c r="H21" s="55">
        <v>43613</v>
      </c>
      <c r="I21" s="54">
        <v>807630.6</v>
      </c>
      <c r="J21" s="33"/>
      <c r="K21" s="37"/>
      <c r="L21" s="57">
        <f t="shared" si="0"/>
        <v>807630.6</v>
      </c>
      <c r="M21" s="37"/>
      <c r="N21" s="57">
        <f t="shared" si="1"/>
        <v>807630.6</v>
      </c>
    </row>
    <row r="22" spans="1:14" s="45" customFormat="1" ht="15">
      <c r="A22" s="44"/>
      <c r="B22" s="9" t="s">
        <v>27</v>
      </c>
      <c r="C22" s="10"/>
      <c r="D22" s="34" t="s">
        <v>48</v>
      </c>
      <c r="E22" s="35">
        <v>7.83</v>
      </c>
      <c r="F22" s="43">
        <v>257130</v>
      </c>
      <c r="G22" s="50">
        <v>44068</v>
      </c>
      <c r="H22" s="50">
        <v>43703</v>
      </c>
      <c r="I22" s="43">
        <v>257130</v>
      </c>
      <c r="J22" s="33"/>
      <c r="K22" s="10"/>
      <c r="L22" s="11">
        <f t="shared" si="0"/>
        <v>257130</v>
      </c>
      <c r="M22" s="37"/>
      <c r="N22" s="11">
        <f t="shared" si="1"/>
        <v>257130</v>
      </c>
    </row>
    <row r="23" spans="1:14" s="45" customFormat="1" ht="15">
      <c r="A23" s="44"/>
      <c r="B23" s="9" t="s">
        <v>49</v>
      </c>
      <c r="C23" s="10"/>
      <c r="D23" s="34" t="s">
        <v>50</v>
      </c>
      <c r="E23" s="42">
        <v>8.253</v>
      </c>
      <c r="F23" s="43">
        <v>225870</v>
      </c>
      <c r="G23" s="50">
        <v>44092</v>
      </c>
      <c r="H23" s="41">
        <v>43727</v>
      </c>
      <c r="I23" s="43">
        <v>225870</v>
      </c>
      <c r="J23" s="33"/>
      <c r="K23" s="10"/>
      <c r="L23" s="11">
        <f>N23</f>
        <v>225870</v>
      </c>
      <c r="M23" s="37"/>
      <c r="N23" s="11">
        <f t="shared" si="1"/>
        <v>225870</v>
      </c>
    </row>
    <row r="24" spans="1:14" s="45" customFormat="1" ht="15">
      <c r="A24" s="44"/>
      <c r="B24" s="9" t="s">
        <v>27</v>
      </c>
      <c r="C24" s="10"/>
      <c r="D24" s="34" t="s">
        <v>57</v>
      </c>
      <c r="E24" s="59">
        <v>7.87625</v>
      </c>
      <c r="F24" s="10">
        <v>260000</v>
      </c>
      <c r="G24" s="50">
        <v>44106</v>
      </c>
      <c r="H24" s="50">
        <v>43741</v>
      </c>
      <c r="I24" s="43">
        <v>147065</v>
      </c>
      <c r="J24" s="33"/>
      <c r="K24" s="10"/>
      <c r="L24" s="11">
        <f>N24</f>
        <v>147065</v>
      </c>
      <c r="M24" s="37"/>
      <c r="N24" s="11">
        <f>I24</f>
        <v>147065</v>
      </c>
    </row>
    <row r="25" spans="1:14" s="12" customFormat="1" ht="18" customHeight="1">
      <c r="A25" s="13"/>
      <c r="B25" s="14" t="s">
        <v>10</v>
      </c>
      <c r="C25" s="16">
        <f>SUM(C6:C17)</f>
        <v>2242500.6</v>
      </c>
      <c r="D25" s="16"/>
      <c r="E25" s="16"/>
      <c r="F25" s="16"/>
      <c r="G25" s="16"/>
      <c r="H25" s="16"/>
      <c r="I25" s="46">
        <f>SUM(I6:I24)</f>
        <v>2129565.6</v>
      </c>
      <c r="J25" s="46"/>
      <c r="K25" s="46">
        <f>SUM(K6:K24)</f>
        <v>2242500.6</v>
      </c>
      <c r="L25" s="46">
        <f>SUM(L6:L24)</f>
        <v>2129565.6</v>
      </c>
      <c r="M25" s="46">
        <f>SUM(M6:M24)</f>
        <v>0</v>
      </c>
      <c r="N25" s="46">
        <f>SUM(N6:N24)</f>
        <v>2129565.6</v>
      </c>
    </row>
    <row r="26" spans="1:14" s="12" customFormat="1" ht="18" customHeight="1">
      <c r="A26" s="4" t="s">
        <v>11</v>
      </c>
      <c r="B26" s="65" t="s">
        <v>19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s="49" customFormat="1" ht="30.75" customHeight="1">
      <c r="A27" s="17"/>
      <c r="B27" s="47" t="s">
        <v>41</v>
      </c>
      <c r="C27" s="43">
        <v>53000</v>
      </c>
      <c r="D27" s="8" t="s">
        <v>42</v>
      </c>
      <c r="E27" s="38">
        <v>0.1</v>
      </c>
      <c r="F27" s="43">
        <v>53000</v>
      </c>
      <c r="G27" s="41">
        <v>44032</v>
      </c>
      <c r="H27" s="41">
        <v>43097</v>
      </c>
      <c r="I27" s="43"/>
      <c r="J27" s="41"/>
      <c r="K27" s="43"/>
      <c r="L27" s="11">
        <f>N27</f>
        <v>53000</v>
      </c>
      <c r="M27" s="48"/>
      <c r="N27" s="11">
        <f>C27-K27</f>
        <v>53000</v>
      </c>
    </row>
    <row r="28" spans="1:14" s="49" customFormat="1" ht="30.75" customHeight="1">
      <c r="A28" s="17"/>
      <c r="B28" s="47" t="s">
        <v>41</v>
      </c>
      <c r="C28" s="43">
        <v>16500</v>
      </c>
      <c r="D28" s="8" t="s">
        <v>43</v>
      </c>
      <c r="E28" s="38">
        <v>0.1</v>
      </c>
      <c r="F28" s="43">
        <v>16500</v>
      </c>
      <c r="G28" s="41">
        <v>44330</v>
      </c>
      <c r="H28" s="41">
        <v>43454</v>
      </c>
      <c r="I28" s="43"/>
      <c r="J28" s="41"/>
      <c r="K28" s="43"/>
      <c r="L28" s="11">
        <f>N28</f>
        <v>16500</v>
      </c>
      <c r="M28" s="48"/>
      <c r="N28" s="11">
        <f>C28</f>
        <v>16500</v>
      </c>
    </row>
    <row r="29" spans="1:14" s="49" customFormat="1" ht="30.75" customHeight="1">
      <c r="A29" s="17"/>
      <c r="B29" s="18" t="s">
        <v>28</v>
      </c>
      <c r="C29" s="43">
        <v>0</v>
      </c>
      <c r="D29" s="60" t="s">
        <v>58</v>
      </c>
      <c r="E29" s="38">
        <v>0.1</v>
      </c>
      <c r="F29" s="43">
        <v>225870</v>
      </c>
      <c r="G29" s="41">
        <v>43605</v>
      </c>
      <c r="H29" s="41">
        <v>43516</v>
      </c>
      <c r="I29" s="43">
        <v>225870</v>
      </c>
      <c r="J29" s="41">
        <v>43605</v>
      </c>
      <c r="K29" s="43">
        <v>225870</v>
      </c>
      <c r="L29" s="11">
        <f>N29</f>
        <v>0</v>
      </c>
      <c r="M29" s="48"/>
      <c r="N29" s="11">
        <f>I29-K29</f>
        <v>0</v>
      </c>
    </row>
    <row r="30" spans="1:14" s="49" customFormat="1" ht="30.75" customHeight="1">
      <c r="A30" s="17"/>
      <c r="B30" s="18" t="s">
        <v>28</v>
      </c>
      <c r="C30" s="43">
        <v>0</v>
      </c>
      <c r="D30" s="60" t="s">
        <v>59</v>
      </c>
      <c r="E30" s="38">
        <v>0.1</v>
      </c>
      <c r="F30" s="43">
        <v>225870</v>
      </c>
      <c r="G30" s="41">
        <v>43728</v>
      </c>
      <c r="H30" s="41">
        <v>43641</v>
      </c>
      <c r="I30" s="43">
        <v>225870</v>
      </c>
      <c r="J30" s="41">
        <v>43728</v>
      </c>
      <c r="K30" s="43">
        <v>225870</v>
      </c>
      <c r="L30" s="11">
        <f>N30</f>
        <v>0</v>
      </c>
      <c r="M30" s="48"/>
      <c r="N30" s="11">
        <f>I30-K30</f>
        <v>0</v>
      </c>
    </row>
    <row r="31" spans="1:14" s="49" customFormat="1" ht="29.25" customHeight="1">
      <c r="A31" s="17"/>
      <c r="B31" s="18" t="s">
        <v>28</v>
      </c>
      <c r="C31" s="43">
        <v>0</v>
      </c>
      <c r="D31" s="60" t="s">
        <v>60</v>
      </c>
      <c r="E31" s="38">
        <v>0.1</v>
      </c>
      <c r="F31" s="43">
        <v>112935</v>
      </c>
      <c r="G31" s="41">
        <v>43794</v>
      </c>
      <c r="H31" s="41">
        <v>43741</v>
      </c>
      <c r="I31" s="43">
        <v>112935</v>
      </c>
      <c r="J31" s="41"/>
      <c r="K31" s="43"/>
      <c r="L31" s="11">
        <f>N31</f>
        <v>112935</v>
      </c>
      <c r="M31" s="48"/>
      <c r="N31" s="11">
        <f>I31-K31</f>
        <v>112935</v>
      </c>
    </row>
    <row r="32" spans="1:15" s="12" customFormat="1" ht="18" customHeight="1">
      <c r="A32" s="8"/>
      <c r="B32" s="20" t="s">
        <v>10</v>
      </c>
      <c r="C32" s="15">
        <f>SUM(C27:C28)</f>
        <v>69500</v>
      </c>
      <c r="D32" s="15"/>
      <c r="E32" s="15"/>
      <c r="F32" s="15"/>
      <c r="G32" s="15"/>
      <c r="H32" s="15"/>
      <c r="I32" s="15">
        <f>SUM(I27:I31)</f>
        <v>564675</v>
      </c>
      <c r="J32" s="15"/>
      <c r="K32" s="15">
        <f>SUM(K27:K31)</f>
        <v>451740</v>
      </c>
      <c r="L32" s="15">
        <f>SUM(L27:L31)</f>
        <v>182435</v>
      </c>
      <c r="M32" s="15">
        <f>SUM(M27:M31)</f>
        <v>0</v>
      </c>
      <c r="N32" s="15">
        <f>SUM(N27:N31)</f>
        <v>182435</v>
      </c>
      <c r="O32" s="12" t="s">
        <v>51</v>
      </c>
    </row>
    <row r="33" spans="1:14" s="3" customFormat="1" ht="18" customHeight="1">
      <c r="A33" s="4" t="s">
        <v>12</v>
      </c>
      <c r="B33" s="65" t="s">
        <v>23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s="12" customFormat="1" ht="15" customHeight="1">
      <c r="A34" s="8"/>
      <c r="B34" s="20" t="s">
        <v>10</v>
      </c>
      <c r="C34" s="8">
        <v>0</v>
      </c>
      <c r="D34" s="8"/>
      <c r="E34" s="8"/>
      <c r="F34" s="8"/>
      <c r="G34" s="8"/>
      <c r="H34" s="8"/>
      <c r="I34" s="8"/>
      <c r="J34" s="8"/>
      <c r="K34" s="8"/>
      <c r="L34" s="8">
        <v>0</v>
      </c>
      <c r="M34" s="20"/>
      <c r="N34" s="8">
        <v>0</v>
      </c>
    </row>
    <row r="35" spans="1:14" s="3" customFormat="1" ht="18" customHeight="1">
      <c r="A35" s="4" t="s">
        <v>13</v>
      </c>
      <c r="B35" s="65" t="s">
        <v>24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</row>
    <row r="36" spans="1:14" s="3" customFormat="1" ht="14.25" customHeight="1">
      <c r="A36" s="8"/>
      <c r="B36" s="20" t="s">
        <v>10</v>
      </c>
      <c r="C36" s="8">
        <v>0</v>
      </c>
      <c r="D36" s="8"/>
      <c r="E36" s="8"/>
      <c r="F36" s="8"/>
      <c r="G36" s="8"/>
      <c r="H36" s="8"/>
      <c r="I36" s="8"/>
      <c r="J36" s="8"/>
      <c r="K36" s="8"/>
      <c r="L36" s="8">
        <v>0</v>
      </c>
      <c r="M36" s="20"/>
      <c r="N36" s="8">
        <v>0</v>
      </c>
    </row>
    <row r="37" spans="1:14" s="3" customFormat="1" ht="18" customHeight="1">
      <c r="A37" s="4" t="s">
        <v>14</v>
      </c>
      <c r="B37" s="65" t="s">
        <v>25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</row>
    <row r="38" spans="1:14" s="12" customFormat="1" ht="15" customHeight="1">
      <c r="A38" s="13"/>
      <c r="B38" s="21" t="s">
        <v>10</v>
      </c>
      <c r="C38" s="8">
        <v>0</v>
      </c>
      <c r="D38" s="22"/>
      <c r="E38" s="23"/>
      <c r="F38" s="24"/>
      <c r="G38" s="25"/>
      <c r="H38" s="24"/>
      <c r="I38" s="24"/>
      <c r="J38" s="26"/>
      <c r="K38" s="8"/>
      <c r="L38" s="8">
        <v>0</v>
      </c>
      <c r="M38" s="27"/>
      <c r="N38" s="8">
        <v>0</v>
      </c>
    </row>
    <row r="39" spans="1:14" s="3" customFormat="1" ht="18" customHeight="1">
      <c r="A39" s="4" t="s">
        <v>15</v>
      </c>
      <c r="B39" s="5" t="s">
        <v>16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</row>
    <row r="40" spans="1:14" s="3" customFormat="1" ht="15" customHeight="1">
      <c r="A40" s="8"/>
      <c r="B40" s="20" t="s">
        <v>10</v>
      </c>
      <c r="C40" s="8">
        <v>0</v>
      </c>
      <c r="D40" s="8"/>
      <c r="E40" s="8"/>
      <c r="F40" s="28"/>
      <c r="G40" s="8"/>
      <c r="H40" s="8"/>
      <c r="I40" s="8"/>
      <c r="J40" s="8"/>
      <c r="K40" s="8"/>
      <c r="L40" s="8">
        <v>0</v>
      </c>
      <c r="M40" s="20"/>
      <c r="N40" s="20"/>
    </row>
    <row r="41" spans="1:14" s="39" customFormat="1" ht="17.25" customHeight="1">
      <c r="A41" s="4" t="s">
        <v>17</v>
      </c>
      <c r="B41" s="29" t="s">
        <v>18</v>
      </c>
      <c r="C41" s="3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40" customFormat="1" ht="16.5">
      <c r="A42" s="13"/>
      <c r="B42" s="19" t="s">
        <v>10</v>
      </c>
      <c r="C42" s="16">
        <f>SUM(C25,C32)</f>
        <v>2312000.6</v>
      </c>
      <c r="D42" s="16"/>
      <c r="E42" s="16"/>
      <c r="F42" s="16"/>
      <c r="G42" s="16"/>
      <c r="H42" s="16"/>
      <c r="I42" s="16">
        <f>SUM(I25,I32)</f>
        <v>2694240.6</v>
      </c>
      <c r="J42" s="16"/>
      <c r="K42" s="16">
        <f>K25+K32+K38</f>
        <v>2694240.6</v>
      </c>
      <c r="L42" s="16">
        <f>L25+L32</f>
        <v>2312000.6</v>
      </c>
      <c r="M42" s="16"/>
      <c r="N42" s="16">
        <f>SUM(N25,N32)</f>
        <v>2312000.6</v>
      </c>
    </row>
    <row r="43" spans="1:14" ht="1.5" customHeight="1">
      <c r="A43" s="61"/>
      <c r="B43" s="68"/>
      <c r="C43" s="68"/>
      <c r="D43" s="68"/>
      <c r="E43" s="68"/>
      <c r="F43" s="68"/>
      <c r="G43" s="68"/>
      <c r="H43" s="68"/>
      <c r="I43" s="68"/>
      <c r="J43" s="68"/>
      <c r="K43" s="62"/>
      <c r="L43" s="62"/>
      <c r="M43" s="63"/>
      <c r="N43" s="64"/>
    </row>
    <row r="45" ht="18.75">
      <c r="D45" s="51"/>
    </row>
    <row r="46" ht="18.75">
      <c r="D46" s="51"/>
    </row>
    <row r="47" spans="4:7" ht="18.75">
      <c r="D47" s="51"/>
      <c r="G47" s="51"/>
    </row>
  </sheetData>
  <sheetProtection/>
  <mergeCells count="42">
    <mergeCell ref="B33:N33"/>
    <mergeCell ref="B35:N35"/>
    <mergeCell ref="N15:N16"/>
    <mergeCell ref="A19:A20"/>
    <mergeCell ref="B19:B20"/>
    <mergeCell ref="D19:D20"/>
    <mergeCell ref="E19:E20"/>
    <mergeCell ref="F19:F20"/>
    <mergeCell ref="G19:G20"/>
    <mergeCell ref="B14:B16"/>
    <mergeCell ref="D14:D16"/>
    <mergeCell ref="E14:E16"/>
    <mergeCell ref="F14:F16"/>
    <mergeCell ref="G14:G16"/>
    <mergeCell ref="L15:L16"/>
    <mergeCell ref="A9:A11"/>
    <mergeCell ref="B9:B11"/>
    <mergeCell ref="D9:D11"/>
    <mergeCell ref="E9:E11"/>
    <mergeCell ref="C10:C11"/>
    <mergeCell ref="A14:A16"/>
    <mergeCell ref="F9:F11"/>
    <mergeCell ref="G9:G11"/>
    <mergeCell ref="L9:L11"/>
    <mergeCell ref="E2:E3"/>
    <mergeCell ref="F2:G2"/>
    <mergeCell ref="J2:K2"/>
    <mergeCell ref="L2:N2"/>
    <mergeCell ref="H2:H3"/>
    <mergeCell ref="N9:N11"/>
    <mergeCell ref="H10:H11"/>
    <mergeCell ref="I2:I3"/>
    <mergeCell ref="B37:N37"/>
    <mergeCell ref="B43:J43"/>
    <mergeCell ref="A1:N1"/>
    <mergeCell ref="A2:A3"/>
    <mergeCell ref="B2:B3"/>
    <mergeCell ref="C2:C3"/>
    <mergeCell ref="D2:D3"/>
    <mergeCell ref="B26:N26"/>
    <mergeCell ref="M9:M11"/>
    <mergeCell ref="M15:M16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Трахинина Жанна Викторовна</cp:lastModifiedBy>
  <cp:lastPrinted>2014-04-18T07:24:22Z</cp:lastPrinted>
  <dcterms:created xsi:type="dcterms:W3CDTF">2006-11-06T19:30:46Z</dcterms:created>
  <dcterms:modified xsi:type="dcterms:W3CDTF">2019-11-22T09:27:43Z</dcterms:modified>
  <cp:category/>
  <cp:version/>
  <cp:contentType/>
  <cp:contentStatus/>
</cp:coreProperties>
</file>