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6.18" sheetId="1" r:id="rId1"/>
  </sheets>
  <definedNames>
    <definedName name="_xlnm.Print_Area" localSheetId="0">'на 01.06.18'!$A$1:$N$37</definedName>
  </definedNames>
  <calcPr fullCalcOnLoad="1"/>
</workbook>
</file>

<file path=xl/sharedStrings.xml><?xml version="1.0" encoding="utf-8"?>
<sst xmlns="http://schemas.openxmlformats.org/spreadsheetml/2006/main" count="65" uniqueCount="49">
  <si>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</si>
  <si>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</si>
  <si>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</si>
  <si>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</si>
  <si>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</si>
  <si>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</si>
  <si>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</si>
  <si>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</si>
  <si>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</si>
  <si>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</si>
  <si>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</si>
  <si>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</si>
  <si>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</si>
  <si>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</si>
  <si>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</si>
  <si>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</si>
  <si>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</si>
  <si>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</si>
  <si>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</si>
  <si>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</si>
  <si>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</si>
  <si>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</si>
  <si>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</si>
  <si>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</si>
  <si>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</si>
  <si>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</si>
  <si>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</si>
  <si>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</si>
  <si>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 xml:space="preserve">Получено                                       </t>
  </si>
  <si>
    <t xml:space="preserve">ПАО  Сбербанк </t>
  </si>
  <si>
    <t xml:space="preserve"> </t>
  </si>
  <si>
    <t>№014/17-КС от 20.03.2017</t>
  </si>
  <si>
    <t>№034/17-КС от 29.05.2017</t>
  </si>
  <si>
    <t>№035/17-КС от 05.06.2017</t>
  </si>
  <si>
    <t>№036/17-КС от 05.06.2017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</si>
  <si>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01.01.2018 г.</t>
    </r>
    <r>
      <rPr>
        <sz val="10"/>
        <rFont val="Arial Cyr"/>
        <family val="0"/>
      </rPr>
      <t xml:space="preserve"> (тыс.руб.)</t>
    </r>
  </si>
  <si>
    <t>№050/17-КС от 22.08.2017</t>
  </si>
  <si>
    <t>№060/17-КС от 30.10.2017</t>
  </si>
  <si>
    <t>Департамент финансов Орловской области</t>
  </si>
  <si>
    <t>№10 от 21.12.2017</t>
  </si>
  <si>
    <t>УФК по Орловской области</t>
  </si>
  <si>
    <t>№54-09-18/3 от 14.03.2018</t>
  </si>
  <si>
    <t xml:space="preserve">ПАО "Совкомбанк" </t>
  </si>
  <si>
    <t>№021/18-КС от 30.03.2018</t>
  </si>
  <si>
    <t xml:space="preserve">                          Выписка (расшифровка) из долговой книги города Орла по состоянию на 01.06.2018 года</t>
  </si>
  <si>
    <r>
      <t>Задолженность на</t>
    </r>
    <r>
      <rPr>
        <b/>
        <sz val="10"/>
        <rFont val="Arial Cyr"/>
        <family val="0"/>
      </rPr>
      <t xml:space="preserve"> 01.06.2018 г</t>
    </r>
    <r>
      <rPr>
        <sz val="10"/>
        <rFont val="Arial Cyr"/>
        <family val="0"/>
      </rPr>
      <t>. (тыс.руб.)</t>
    </r>
  </si>
  <si>
    <t>№033/18-КС от 22.05.2018</t>
  </si>
  <si>
    <t>№035/18-КС от 25.05.2018</t>
  </si>
  <si>
    <t>№036/18-КС от 29.05.2018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</si>
</sst>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2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vertical="center"/>
    </xf>
    <xf numFmtId="0" fontId="6" fillId="34" borderId="0" xfId="0" applyFont="1" applyFill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171" fontId="1" fillId="0" borderId="10" xfId="0" applyNumberFormat="1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4" xfId="0" applyFont="1" applyBorder="1" applyAlignment="1">
      <alignment horizontal="left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7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/>
    </xf>
    <xf numFmtId="14" fontId="1" fillId="0" borderId="15" xfId="0" applyNumberFormat="1" applyFont="1" applyFill="1" applyBorder="1" applyAlignment="1">
      <alignment horizontal="right" vertical="center"/>
    </xf>
    <xf numFmtId="14" fontId="1" fillId="0" borderId="16" xfId="0" applyNumberFormat="1" applyFont="1" applyFill="1" applyBorder="1" applyAlignment="1">
      <alignment horizontal="right" vertical="center"/>
    </xf>
    <xf numFmtId="14" fontId="1" fillId="0" borderId="17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right" vertical="center"/>
    </xf>
    <xf numFmtId="2" fontId="1" fillId="0" borderId="16" xfId="0" applyNumberFormat="1" applyFont="1" applyBorder="1" applyAlignment="1">
      <alignment horizontal="right" vertical="center"/>
    </xf>
    <xf numFmtId="2" fontId="1" fillId="0" borderId="17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R38"/>
  <sheetViews>
    <sheetView tabSelected="1" view="pageBreakPreview" zoomScaleSheetLayoutView="100" zoomScalePageLayoutView="0" workbookViewId="0" topLeftCell="A1">
      <selection activeCell="A1" sqref="A1:N1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5.625" style="0" customWidth="1"/>
    <col min="12" max="12" width="12.75390625" style="0" customWidth="1"/>
    <col min="13" max="13" width="11.625" style="0" customWidth="1"/>
    <col min="14" max="14" width="16.25390625" style="0" customWidth="1"/>
    <col min="15" max="15" width="13.25390625" style="0" customWidth="1"/>
  </cols>
  <sheetData>
    <row r="1" spans="1:14" ht="51" customHeight="1">
      <c r="A1" s="96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48" customHeight="1">
      <c r="A2" s="97" t="s">
        <v>0</v>
      </c>
      <c r="B2" s="97" t="s">
        <v>2</v>
      </c>
      <c r="C2" s="99" t="s">
        <v>35</v>
      </c>
      <c r="D2" s="101" t="s">
        <v>1</v>
      </c>
      <c r="E2" s="103" t="s">
        <v>7</v>
      </c>
      <c r="F2" s="91" t="s">
        <v>22</v>
      </c>
      <c r="G2" s="92"/>
      <c r="H2" s="91" t="s">
        <v>28</v>
      </c>
      <c r="I2" s="92"/>
      <c r="J2" s="91" t="s">
        <v>27</v>
      </c>
      <c r="K2" s="92"/>
      <c r="L2" s="93" t="s">
        <v>45</v>
      </c>
      <c r="M2" s="94"/>
      <c r="N2" s="95"/>
    </row>
    <row r="3" spans="1:14" ht="33" customHeight="1">
      <c r="A3" s="98"/>
      <c r="B3" s="98"/>
      <c r="C3" s="100"/>
      <c r="D3" s="102"/>
      <c r="E3" s="104"/>
      <c r="F3" s="30" t="s">
        <v>20</v>
      </c>
      <c r="G3" s="30" t="s">
        <v>3</v>
      </c>
      <c r="H3" s="30" t="s">
        <v>21</v>
      </c>
      <c r="I3" s="30" t="s">
        <v>26</v>
      </c>
      <c r="J3" s="30" t="s">
        <v>21</v>
      </c>
      <c r="K3" s="30" t="s">
        <v>26</v>
      </c>
      <c r="L3" s="31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" customFormat="1" ht="18" customHeight="1">
      <c r="A6" s="8"/>
      <c r="B6" s="9" t="s">
        <v>29</v>
      </c>
      <c r="C6" s="10">
        <v>100000</v>
      </c>
      <c r="D6" s="33" t="s">
        <v>31</v>
      </c>
      <c r="E6" s="34">
        <v>11.5</v>
      </c>
      <c r="F6" s="10">
        <v>100000</v>
      </c>
      <c r="G6" s="35">
        <v>43179</v>
      </c>
      <c r="H6" s="35">
        <v>42814</v>
      </c>
      <c r="I6" s="10">
        <v>100000</v>
      </c>
      <c r="J6" s="32">
        <v>43179</v>
      </c>
      <c r="K6" s="10">
        <v>100000</v>
      </c>
      <c r="L6" s="11">
        <f>N6</f>
        <v>0</v>
      </c>
      <c r="M6" s="36"/>
      <c r="N6" s="11">
        <f>I6-K6</f>
        <v>0</v>
      </c>
    </row>
    <row r="7" spans="1:14" s="3" customFormat="1" ht="18" customHeight="1">
      <c r="A7" s="8"/>
      <c r="B7" s="73" t="s">
        <v>42</v>
      </c>
      <c r="C7" s="76">
        <v>933500.6</v>
      </c>
      <c r="D7" s="79" t="s">
        <v>32</v>
      </c>
      <c r="E7" s="82">
        <v>9.89</v>
      </c>
      <c r="F7" s="85">
        <v>933500.6</v>
      </c>
      <c r="G7" s="88">
        <v>43249</v>
      </c>
      <c r="H7" s="88">
        <v>42884</v>
      </c>
      <c r="I7" s="76">
        <v>933500.6</v>
      </c>
      <c r="J7" s="32">
        <v>43179</v>
      </c>
      <c r="K7" s="10">
        <f>94000</f>
        <v>94000</v>
      </c>
      <c r="L7" s="76">
        <f>I7-K7-K8-K9-K10-K11</f>
        <v>0</v>
      </c>
      <c r="M7" s="76"/>
      <c r="N7" s="76">
        <f>L7</f>
        <v>0</v>
      </c>
    </row>
    <row r="8" spans="1:14" s="3" customFormat="1" ht="18" customHeight="1">
      <c r="A8" s="8"/>
      <c r="B8" s="74"/>
      <c r="C8" s="77"/>
      <c r="D8" s="80"/>
      <c r="E8" s="83"/>
      <c r="F8" s="86"/>
      <c r="G8" s="89"/>
      <c r="H8" s="89"/>
      <c r="I8" s="77"/>
      <c r="J8" s="35">
        <v>43196</v>
      </c>
      <c r="K8" s="10">
        <v>100000</v>
      </c>
      <c r="L8" s="77"/>
      <c r="M8" s="77"/>
      <c r="N8" s="77"/>
    </row>
    <row r="9" spans="1:14" s="3" customFormat="1" ht="18" customHeight="1">
      <c r="A9" s="8"/>
      <c r="B9" s="74"/>
      <c r="C9" s="77"/>
      <c r="D9" s="80"/>
      <c r="E9" s="83"/>
      <c r="F9" s="86"/>
      <c r="G9" s="89"/>
      <c r="H9" s="89"/>
      <c r="I9" s="77"/>
      <c r="J9" s="35">
        <v>43244</v>
      </c>
      <c r="K9" s="10">
        <v>230000</v>
      </c>
      <c r="L9" s="77"/>
      <c r="M9" s="77"/>
      <c r="N9" s="77"/>
    </row>
    <row r="10" spans="1:14" s="3" customFormat="1" ht="18" customHeight="1">
      <c r="A10" s="8"/>
      <c r="B10" s="74"/>
      <c r="C10" s="77"/>
      <c r="D10" s="80"/>
      <c r="E10" s="83"/>
      <c r="F10" s="86"/>
      <c r="G10" s="89"/>
      <c r="H10" s="89"/>
      <c r="I10" s="77"/>
      <c r="J10" s="35">
        <v>43248</v>
      </c>
      <c r="K10" s="10">
        <v>236000</v>
      </c>
      <c r="L10" s="77"/>
      <c r="M10" s="77"/>
      <c r="N10" s="77"/>
    </row>
    <row r="11" spans="1:14" s="3" customFormat="1" ht="18" customHeight="1">
      <c r="A11" s="8"/>
      <c r="B11" s="75"/>
      <c r="C11" s="78"/>
      <c r="D11" s="81"/>
      <c r="E11" s="84"/>
      <c r="F11" s="87"/>
      <c r="G11" s="90"/>
      <c r="H11" s="90"/>
      <c r="I11" s="78"/>
      <c r="J11" s="35">
        <v>43249</v>
      </c>
      <c r="K11" s="10">
        <v>273500.6</v>
      </c>
      <c r="L11" s="78"/>
      <c r="M11" s="78"/>
      <c r="N11" s="78"/>
    </row>
    <row r="12" spans="1:14" s="3" customFormat="1" ht="18" customHeight="1">
      <c r="A12" s="8"/>
      <c r="B12" s="9" t="s">
        <v>29</v>
      </c>
      <c r="C12" s="10">
        <v>236000</v>
      </c>
      <c r="D12" s="33" t="s">
        <v>33</v>
      </c>
      <c r="E12" s="34">
        <v>9.42</v>
      </c>
      <c r="F12" s="10">
        <v>236000</v>
      </c>
      <c r="G12" s="35">
        <v>43256</v>
      </c>
      <c r="H12" s="35">
        <v>42891</v>
      </c>
      <c r="I12" s="10">
        <v>236000</v>
      </c>
      <c r="J12" s="35">
        <v>43249</v>
      </c>
      <c r="K12" s="10">
        <v>236000</v>
      </c>
      <c r="L12" s="11">
        <f aca="true" t="shared" si="0" ref="L12:L20">N12</f>
        <v>0</v>
      </c>
      <c r="M12" s="36"/>
      <c r="N12" s="11">
        <f aca="true" t="shared" si="1" ref="N12:N20">I12-K12</f>
        <v>0</v>
      </c>
    </row>
    <row r="13" spans="1:14" s="3" customFormat="1" ht="18" customHeight="1">
      <c r="A13" s="8"/>
      <c r="B13" s="9" t="s">
        <v>29</v>
      </c>
      <c r="C13" s="10">
        <v>230000</v>
      </c>
      <c r="D13" s="33" t="s">
        <v>34</v>
      </c>
      <c r="E13" s="34">
        <v>9.44</v>
      </c>
      <c r="F13" s="10">
        <v>230000</v>
      </c>
      <c r="G13" s="35">
        <v>43256</v>
      </c>
      <c r="H13" s="35">
        <v>42891</v>
      </c>
      <c r="I13" s="10">
        <v>230000</v>
      </c>
      <c r="J13" s="35">
        <v>43249</v>
      </c>
      <c r="K13" s="10">
        <v>230000</v>
      </c>
      <c r="L13" s="11">
        <f t="shared" si="0"/>
        <v>0</v>
      </c>
      <c r="M13" s="36"/>
      <c r="N13" s="11">
        <f t="shared" si="1"/>
        <v>0</v>
      </c>
    </row>
    <row r="14" spans="1:14" s="3" customFormat="1" ht="18" customHeight="1">
      <c r="A14" s="8"/>
      <c r="B14" s="9" t="s">
        <v>29</v>
      </c>
      <c r="C14" s="10">
        <v>133000</v>
      </c>
      <c r="D14" s="33" t="s">
        <v>36</v>
      </c>
      <c r="E14" s="34">
        <v>9.7</v>
      </c>
      <c r="F14" s="10">
        <v>133000</v>
      </c>
      <c r="G14" s="35">
        <v>43340</v>
      </c>
      <c r="H14" s="35">
        <v>42975</v>
      </c>
      <c r="I14" s="10">
        <v>133000</v>
      </c>
      <c r="J14" s="32"/>
      <c r="K14" s="10"/>
      <c r="L14" s="11">
        <f t="shared" si="0"/>
        <v>133000</v>
      </c>
      <c r="M14" s="36"/>
      <c r="N14" s="11">
        <f t="shared" si="1"/>
        <v>133000</v>
      </c>
    </row>
    <row r="15" spans="1:14" s="50" customFormat="1" ht="18" customHeight="1">
      <c r="A15" s="105"/>
      <c r="B15" s="108" t="s">
        <v>29</v>
      </c>
      <c r="C15" s="67">
        <v>500000</v>
      </c>
      <c r="D15" s="111" t="s">
        <v>37</v>
      </c>
      <c r="E15" s="64">
        <v>8.97</v>
      </c>
      <c r="F15" s="67">
        <v>500000</v>
      </c>
      <c r="G15" s="70">
        <v>43404</v>
      </c>
      <c r="H15" s="45">
        <v>43039</v>
      </c>
      <c r="I15" s="46">
        <v>200000</v>
      </c>
      <c r="J15" s="47"/>
      <c r="K15" s="46"/>
      <c r="L15" s="48">
        <f t="shared" si="0"/>
        <v>200000</v>
      </c>
      <c r="M15" s="49"/>
      <c r="N15" s="48">
        <f t="shared" si="1"/>
        <v>200000</v>
      </c>
    </row>
    <row r="16" spans="1:14" s="50" customFormat="1" ht="18" customHeight="1">
      <c r="A16" s="106"/>
      <c r="B16" s="109"/>
      <c r="C16" s="68"/>
      <c r="D16" s="112"/>
      <c r="E16" s="65"/>
      <c r="F16" s="68"/>
      <c r="G16" s="71"/>
      <c r="H16" s="45">
        <v>43053</v>
      </c>
      <c r="I16" s="46">
        <v>150000</v>
      </c>
      <c r="J16" s="47"/>
      <c r="K16" s="46"/>
      <c r="L16" s="48">
        <f t="shared" si="0"/>
        <v>150000</v>
      </c>
      <c r="M16" s="49"/>
      <c r="N16" s="48">
        <f t="shared" si="1"/>
        <v>150000</v>
      </c>
    </row>
    <row r="17" spans="1:14" s="50" customFormat="1" ht="18" customHeight="1">
      <c r="A17" s="106"/>
      <c r="B17" s="109"/>
      <c r="C17" s="68"/>
      <c r="D17" s="112"/>
      <c r="E17" s="65"/>
      <c r="F17" s="68"/>
      <c r="G17" s="71"/>
      <c r="H17" s="45">
        <v>43073</v>
      </c>
      <c r="I17" s="46">
        <v>60000</v>
      </c>
      <c r="J17" s="47"/>
      <c r="K17" s="46"/>
      <c r="L17" s="48">
        <f t="shared" si="0"/>
        <v>60000</v>
      </c>
      <c r="M17" s="49"/>
      <c r="N17" s="48">
        <f t="shared" si="1"/>
        <v>60000</v>
      </c>
    </row>
    <row r="18" spans="1:14" s="50" customFormat="1" ht="18" customHeight="1">
      <c r="A18" s="107"/>
      <c r="B18" s="110"/>
      <c r="C18" s="69"/>
      <c r="D18" s="113"/>
      <c r="E18" s="66"/>
      <c r="F18" s="69"/>
      <c r="G18" s="72"/>
      <c r="H18" s="45">
        <v>43091</v>
      </c>
      <c r="I18" s="46">
        <v>90000</v>
      </c>
      <c r="J18" s="47"/>
      <c r="K18" s="46"/>
      <c r="L18" s="48">
        <f t="shared" si="0"/>
        <v>90000</v>
      </c>
      <c r="M18" s="49"/>
      <c r="N18" s="48">
        <f t="shared" si="1"/>
        <v>90000</v>
      </c>
    </row>
    <row r="19" spans="1:14" s="3" customFormat="1" ht="18" customHeight="1">
      <c r="A19" s="8"/>
      <c r="B19" s="9" t="s">
        <v>29</v>
      </c>
      <c r="C19" s="10"/>
      <c r="D19" s="33" t="s">
        <v>43</v>
      </c>
      <c r="E19" s="34">
        <v>9</v>
      </c>
      <c r="F19" s="10">
        <v>100000</v>
      </c>
      <c r="G19" s="35">
        <v>43560</v>
      </c>
      <c r="H19" s="35">
        <v>43195</v>
      </c>
      <c r="I19" s="10">
        <v>100000</v>
      </c>
      <c r="J19" s="32"/>
      <c r="K19" s="10"/>
      <c r="L19" s="11">
        <f t="shared" si="0"/>
        <v>100000</v>
      </c>
      <c r="M19" s="36"/>
      <c r="N19" s="11">
        <f t="shared" si="1"/>
        <v>100000</v>
      </c>
    </row>
    <row r="20" spans="1:14" s="3" customFormat="1" ht="18" customHeight="1">
      <c r="A20" s="8"/>
      <c r="B20" s="9" t="s">
        <v>29</v>
      </c>
      <c r="C20" s="10"/>
      <c r="D20" s="33" t="s">
        <v>46</v>
      </c>
      <c r="E20" s="59">
        <v>7.705</v>
      </c>
      <c r="F20" s="10">
        <v>230000</v>
      </c>
      <c r="G20" s="35">
        <v>43608</v>
      </c>
      <c r="H20" s="35">
        <v>43243</v>
      </c>
      <c r="I20" s="10">
        <v>230000</v>
      </c>
      <c r="J20" s="32"/>
      <c r="K20" s="10"/>
      <c r="L20" s="11">
        <f t="shared" si="0"/>
        <v>230000</v>
      </c>
      <c r="M20" s="36"/>
      <c r="N20" s="11">
        <f t="shared" si="1"/>
        <v>230000</v>
      </c>
    </row>
    <row r="21" spans="1:14" s="3" customFormat="1" ht="18" customHeight="1">
      <c r="A21" s="8"/>
      <c r="B21" s="9" t="s">
        <v>29</v>
      </c>
      <c r="C21" s="10"/>
      <c r="D21" s="33" t="s">
        <v>47</v>
      </c>
      <c r="E21" s="59">
        <v>7.705</v>
      </c>
      <c r="F21" s="10">
        <v>236000</v>
      </c>
      <c r="G21" s="35">
        <v>43610</v>
      </c>
      <c r="H21" s="35">
        <v>43245</v>
      </c>
      <c r="I21" s="10">
        <v>236000</v>
      </c>
      <c r="J21" s="32"/>
      <c r="K21" s="10"/>
      <c r="L21" s="11">
        <f>N21</f>
        <v>236000</v>
      </c>
      <c r="M21" s="36"/>
      <c r="N21" s="11">
        <f>I21-K21</f>
        <v>236000</v>
      </c>
    </row>
    <row r="22" spans="1:14" s="3" customFormat="1" ht="18" customHeight="1">
      <c r="A22" s="8"/>
      <c r="B22" s="9" t="s">
        <v>29</v>
      </c>
      <c r="C22" s="10"/>
      <c r="D22" s="33" t="s">
        <v>48</v>
      </c>
      <c r="E22" s="59">
        <v>8.955</v>
      </c>
      <c r="F22" s="10">
        <v>933500.6</v>
      </c>
      <c r="G22" s="35">
        <v>43614</v>
      </c>
      <c r="H22" s="35">
        <v>43249</v>
      </c>
      <c r="I22" s="10">
        <v>739500.6</v>
      </c>
      <c r="J22" s="32"/>
      <c r="K22" s="10"/>
      <c r="L22" s="11">
        <f>N22</f>
        <v>739500.6</v>
      </c>
      <c r="M22" s="36"/>
      <c r="N22" s="11">
        <f>I22-K22</f>
        <v>739500.6</v>
      </c>
    </row>
    <row r="23" spans="1:15" s="12" customFormat="1" ht="18" customHeight="1">
      <c r="A23" s="13"/>
      <c r="B23" s="14" t="s">
        <v>10</v>
      </c>
      <c r="C23" s="16">
        <f>C6+C7+C12+C13+C14+C15</f>
        <v>2132500.6</v>
      </c>
      <c r="D23" s="16"/>
      <c r="E23" s="16"/>
      <c r="F23" s="16"/>
      <c r="G23" s="16"/>
      <c r="H23" s="16"/>
      <c r="I23" s="16"/>
      <c r="J23" s="16"/>
      <c r="K23" s="51">
        <f>SUM(K6:K22)</f>
        <v>1499500.6</v>
      </c>
      <c r="L23" s="51">
        <f>N23</f>
        <v>1938500.6</v>
      </c>
      <c r="M23" s="52"/>
      <c r="N23" s="52">
        <f>SUM(N6:N22)</f>
        <v>1938500.6</v>
      </c>
      <c r="O23" s="44"/>
    </row>
    <row r="24" spans="1:14" s="12" customFormat="1" ht="18" customHeight="1">
      <c r="A24" s="4" t="s">
        <v>11</v>
      </c>
      <c r="B24" s="60" t="s">
        <v>19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2"/>
    </row>
    <row r="25" spans="1:14" s="50" customFormat="1" ht="30.75" customHeight="1">
      <c r="A25" s="17"/>
      <c r="B25" s="53" t="s">
        <v>38</v>
      </c>
      <c r="C25" s="48">
        <v>53000</v>
      </c>
      <c r="D25" s="54" t="s">
        <v>39</v>
      </c>
      <c r="E25" s="37">
        <v>0.1</v>
      </c>
      <c r="F25" s="48">
        <v>53000</v>
      </c>
      <c r="G25" s="55">
        <v>44032</v>
      </c>
      <c r="H25" s="55">
        <v>43097</v>
      </c>
      <c r="I25" s="48">
        <v>53000</v>
      </c>
      <c r="J25" s="55"/>
      <c r="K25" s="48"/>
      <c r="L25" s="11">
        <f>N25</f>
        <v>53000</v>
      </c>
      <c r="M25" s="56"/>
      <c r="N25" s="11">
        <f>I25-K25</f>
        <v>53000</v>
      </c>
    </row>
    <row r="26" spans="1:14" s="50" customFormat="1" ht="30.75" customHeight="1">
      <c r="A26" s="17"/>
      <c r="B26" s="58" t="s">
        <v>40</v>
      </c>
      <c r="C26" s="48">
        <v>0</v>
      </c>
      <c r="D26" s="54" t="s">
        <v>41</v>
      </c>
      <c r="E26" s="37">
        <v>0.1</v>
      </c>
      <c r="F26" s="48">
        <v>194000</v>
      </c>
      <c r="G26" s="55">
        <v>43266</v>
      </c>
      <c r="H26" s="55">
        <v>43178</v>
      </c>
      <c r="I26" s="48">
        <v>194000</v>
      </c>
      <c r="J26" s="55"/>
      <c r="K26" s="48"/>
      <c r="L26" s="11">
        <v>194000</v>
      </c>
      <c r="M26" s="56"/>
      <c r="N26" s="11">
        <v>194000</v>
      </c>
    </row>
    <row r="27" spans="1:18" s="12" customFormat="1" ht="18" customHeight="1">
      <c r="A27" s="8"/>
      <c r="B27" s="19" t="s">
        <v>10</v>
      </c>
      <c r="C27" s="15">
        <f>C25+C26</f>
        <v>53000</v>
      </c>
      <c r="D27" s="15"/>
      <c r="E27" s="15"/>
      <c r="F27" s="15"/>
      <c r="G27" s="15"/>
      <c r="H27" s="15"/>
      <c r="I27" s="15">
        <f>I25+I26</f>
        <v>247000</v>
      </c>
      <c r="J27" s="15"/>
      <c r="K27" s="15"/>
      <c r="L27" s="51">
        <f>L25+L26</f>
        <v>247000</v>
      </c>
      <c r="M27" s="15"/>
      <c r="N27" s="15">
        <f>N25+N26</f>
        <v>247000</v>
      </c>
      <c r="R27" s="12" t="s">
        <v>30</v>
      </c>
    </row>
    <row r="28" spans="1:14" s="3" customFormat="1" ht="18" customHeight="1">
      <c r="A28" s="4" t="s">
        <v>12</v>
      </c>
      <c r="B28" s="60" t="s">
        <v>23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2"/>
    </row>
    <row r="29" spans="1:14" s="12" customFormat="1" ht="18" customHeight="1">
      <c r="A29" s="8"/>
      <c r="B29" s="19" t="s">
        <v>10</v>
      </c>
      <c r="C29" s="8">
        <v>0</v>
      </c>
      <c r="D29" s="8"/>
      <c r="E29" s="8"/>
      <c r="F29" s="8"/>
      <c r="G29" s="8"/>
      <c r="H29" s="8"/>
      <c r="I29" s="8"/>
      <c r="J29" s="8"/>
      <c r="K29" s="8"/>
      <c r="L29" s="8">
        <v>0</v>
      </c>
      <c r="M29" s="19"/>
      <c r="N29" s="8">
        <v>0</v>
      </c>
    </row>
    <row r="30" spans="1:14" s="3" customFormat="1" ht="18" customHeight="1">
      <c r="A30" s="4" t="s">
        <v>13</v>
      </c>
      <c r="B30" s="60" t="s">
        <v>24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2"/>
    </row>
    <row r="31" spans="1:14" s="3" customFormat="1" ht="18" customHeight="1">
      <c r="A31" s="8"/>
      <c r="B31" s="19" t="s">
        <v>10</v>
      </c>
      <c r="C31" s="8">
        <v>0</v>
      </c>
      <c r="D31" s="8"/>
      <c r="E31" s="8"/>
      <c r="F31" s="8"/>
      <c r="G31" s="8"/>
      <c r="H31" s="8"/>
      <c r="I31" s="8"/>
      <c r="J31" s="8"/>
      <c r="K31" s="8"/>
      <c r="L31" s="8">
        <v>0</v>
      </c>
      <c r="M31" s="19"/>
      <c r="N31" s="8">
        <v>0</v>
      </c>
    </row>
    <row r="32" spans="1:14" s="3" customFormat="1" ht="18" customHeight="1">
      <c r="A32" s="4" t="s">
        <v>14</v>
      </c>
      <c r="B32" s="60" t="s">
        <v>25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2"/>
    </row>
    <row r="33" spans="1:14" s="12" customFormat="1" ht="18" customHeight="1">
      <c r="A33" s="13"/>
      <c r="B33" s="20" t="s">
        <v>10</v>
      </c>
      <c r="C33" s="8">
        <v>0</v>
      </c>
      <c r="D33" s="21"/>
      <c r="E33" s="22"/>
      <c r="F33" s="23"/>
      <c r="G33" s="24"/>
      <c r="H33" s="23"/>
      <c r="I33" s="23"/>
      <c r="J33" s="25"/>
      <c r="K33" s="8"/>
      <c r="L33" s="8">
        <v>0</v>
      </c>
      <c r="M33" s="26"/>
      <c r="N33" s="8">
        <v>0</v>
      </c>
    </row>
    <row r="34" spans="1:14" s="3" customFormat="1" ht="18" customHeight="1">
      <c r="A34" s="4" t="s">
        <v>15</v>
      </c>
      <c r="B34" s="5" t="s">
        <v>16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7"/>
    </row>
    <row r="35" spans="1:14" s="3" customFormat="1" ht="18" customHeight="1">
      <c r="A35" s="8"/>
      <c r="B35" s="19" t="s">
        <v>10</v>
      </c>
      <c r="C35" s="8">
        <v>0</v>
      </c>
      <c r="D35" s="8"/>
      <c r="E35" s="8"/>
      <c r="F35" s="27"/>
      <c r="G35" s="8"/>
      <c r="H35" s="8"/>
      <c r="I35" s="8"/>
      <c r="J35" s="8"/>
      <c r="K35" s="8"/>
      <c r="L35" s="8">
        <v>0</v>
      </c>
      <c r="M35" s="19"/>
      <c r="N35" s="19"/>
    </row>
    <row r="36" spans="1:14" s="38" customFormat="1" ht="17.25" customHeight="1">
      <c r="A36" s="4" t="s">
        <v>17</v>
      </c>
      <c r="B36" s="28" t="s">
        <v>18</v>
      </c>
      <c r="C36" s="2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5" s="39" customFormat="1" ht="16.5">
      <c r="A37" s="13"/>
      <c r="B37" s="18" t="s">
        <v>10</v>
      </c>
      <c r="C37" s="16">
        <f>SUM(C23,C27)</f>
        <v>2185500.6</v>
      </c>
      <c r="D37" s="16"/>
      <c r="E37" s="16"/>
      <c r="F37" s="16"/>
      <c r="G37" s="16"/>
      <c r="H37" s="16"/>
      <c r="I37" s="16"/>
      <c r="J37" s="16"/>
      <c r="K37" s="16">
        <f>K23+K27+K33</f>
        <v>1499500.6</v>
      </c>
      <c r="L37" s="16">
        <f>L23+L27</f>
        <v>2185500.6</v>
      </c>
      <c r="M37" s="16"/>
      <c r="N37" s="16">
        <f>SUM(N23,N27)</f>
        <v>2185500.6</v>
      </c>
      <c r="O37" s="57"/>
    </row>
    <row r="38" spans="1:14" s="39" customFormat="1" ht="33" customHeight="1">
      <c r="A38" s="40"/>
      <c r="B38" s="63"/>
      <c r="C38" s="63"/>
      <c r="D38" s="63"/>
      <c r="E38" s="63"/>
      <c r="F38" s="63"/>
      <c r="G38" s="63"/>
      <c r="H38" s="63"/>
      <c r="I38" s="63"/>
      <c r="J38" s="63"/>
      <c r="K38" s="41"/>
      <c r="L38" s="41"/>
      <c r="M38" s="42"/>
      <c r="N38" s="43"/>
    </row>
  </sheetData>
  <sheetProtection/>
  <mergeCells count="33">
    <mergeCell ref="A15:A18"/>
    <mergeCell ref="B15:B18"/>
    <mergeCell ref="C15:C18"/>
    <mergeCell ref="D15:D18"/>
    <mergeCell ref="A1:N1"/>
    <mergeCell ref="A2:A3"/>
    <mergeCell ref="B2:B3"/>
    <mergeCell ref="C2:C3"/>
    <mergeCell ref="D2:D3"/>
    <mergeCell ref="E2:E3"/>
    <mergeCell ref="F2:G2"/>
    <mergeCell ref="H7:H11"/>
    <mergeCell ref="I7:I11"/>
    <mergeCell ref="L7:L11"/>
    <mergeCell ref="H2:I2"/>
    <mergeCell ref="J2:K2"/>
    <mergeCell ref="L2:N2"/>
    <mergeCell ref="M7:M11"/>
    <mergeCell ref="N7:N11"/>
    <mergeCell ref="B7:B11"/>
    <mergeCell ref="C7:C11"/>
    <mergeCell ref="D7:D11"/>
    <mergeCell ref="E7:E11"/>
    <mergeCell ref="F7:F11"/>
    <mergeCell ref="G7:G11"/>
    <mergeCell ref="B30:N30"/>
    <mergeCell ref="B32:N32"/>
    <mergeCell ref="B38:J38"/>
    <mergeCell ref="E15:E18"/>
    <mergeCell ref="F15:F18"/>
    <mergeCell ref="G15:G18"/>
    <mergeCell ref="B28:N28"/>
    <mergeCell ref="B24:N24"/>
  </mergeCells>
  <printOptions/>
  <pageMargins left="0.17" right="0.17" top="0.25" bottom="0.16" header="0.17" footer="0.16"/>
  <pageSetup fitToHeight="2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trakhinina-zhv</cp:lastModifiedBy>
  <cp:lastPrinted>2014-04-18T07:24:22Z</cp:lastPrinted>
  <dcterms:created xsi:type="dcterms:W3CDTF">2006-11-06T19:30:46Z</dcterms:created>
  <dcterms:modified xsi:type="dcterms:W3CDTF">2018-07-04T12:13:48Z</dcterms:modified>
  <cp:category/>
  <cp:version/>
  <cp:contentType/>
  <cp:contentStatus/>
</cp:coreProperties>
</file>