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9" activeTab="0"/>
  </bookViews>
  <sheets>
    <sheet name="на 01.02.2020" sheetId="1" r:id="rId1"/>
  </sheets>
  <definedNames>
    <definedName name="_xlnm.Print_Area" localSheetId="0">'на 01.02.2020'!$A$1:$N$27</definedName>
  </definedNames>
  <calcPr fullCalcOnLoad="1"/>
</workbook>
</file>

<file path=xl/sharedStrings.xml><?xml version="1.0" encoding="utf-8"?>
<sst xmlns="http://schemas.openxmlformats.org/spreadsheetml/2006/main" count="55" uniqueCount="44">
  <si>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</si>
  <si>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</si>
  <si>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</si>
  <si>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</si>
  <si>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</si>
  <si>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</si>
  <si>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</si>
  <si>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</si>
  <si>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</si>
  <si>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</si>
  <si>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</si>
  <si>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</si>
  <si>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</si>
  <si>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</si>
  <si>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</si>
  <si>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</si>
  <si>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</si>
  <si>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</si>
  <si>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</si>
  <si>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</si>
  <si>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</si>
  <si>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</si>
  <si>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Срок исполнения обязательств по договору, с указанием графиков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</si>
  <si>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</si>
  <si>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</si>
  <si>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</si>
  <si>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сумма (тыс.руб.)</t>
  </si>
  <si>
    <t xml:space="preserve">ПАО  Сбербанк </t>
  </si>
  <si>
    <t>Дата получения</t>
  </si>
  <si>
    <t>Департамент финансов Орловской области</t>
  </si>
  <si>
    <t>№10 от 21.12.2017</t>
  </si>
  <si>
    <t>№3 от 12.12.2018</t>
  </si>
  <si>
    <t>№035/19-КС от 20.08.2019</t>
  </si>
  <si>
    <t xml:space="preserve">АО "АЛЬФА-БАНК" </t>
  </si>
  <si>
    <t>№036/19-КС от 20.08.2019</t>
  </si>
  <si>
    <t>№038/19-КС от 30.09.2019</t>
  </si>
  <si>
    <t>№040/19-КС от 22.11.2019</t>
  </si>
  <si>
    <t>№041/19-КС от 25.11.2019</t>
  </si>
  <si>
    <t>№042/19-КС от 25.11.2019</t>
  </si>
  <si>
    <t xml:space="preserve">                          Выписка (расшифровка) из долговой книги города Орла по состоянию на 01.02.2020 года</t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</si>
  <si>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01.01.2020 г.</t>
    </r>
    <r>
      <rPr>
        <sz val="10"/>
        <rFont val="Arial Cyr"/>
        <family val="0"/>
      </rPr>
      <t xml:space="preserve"> (тыс.руб.)</t>
    </r>
  </si>
  <si>
    <t xml:space="preserve">Получено в 2020 г.           (тыс. руб.)                                     </t>
  </si>
  <si>
    <t xml:space="preserve">Погашено в 2020 г.                 </t>
  </si>
  <si>
    <r>
      <t>Задолженность на</t>
    </r>
    <r>
      <rPr>
        <b/>
        <sz val="10"/>
        <rFont val="Arial Cyr"/>
        <family val="0"/>
      </rPr>
      <t xml:space="preserve"> 01.02.2020г</t>
    </r>
    <r>
      <rPr>
        <sz val="10"/>
        <rFont val="Arial Cyr"/>
        <family val="0"/>
      </rPr>
      <t>. (тыс.руб.)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</si>
</sst>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  <numFmt numFmtId="172" formatCode="0.00000"/>
  </numFmts>
  <fonts count="44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3"/>
      <name val="Times New Roman"/>
      <family val="1"/>
    </font>
    <font>
      <sz val="11"/>
      <color indexed="10"/>
      <name val="Arial Cyr"/>
      <family val="0"/>
    </font>
    <font>
      <b/>
      <sz val="11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vertical="top"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165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vertical="top"/>
    </xf>
    <xf numFmtId="0" fontId="1" fillId="0" borderId="12" xfId="0" applyFont="1" applyBorder="1" applyAlignment="1">
      <alignment/>
    </xf>
    <xf numFmtId="0" fontId="6" fillId="33" borderId="11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1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14" fontId="1" fillId="0" borderId="10" xfId="0" applyNumberFormat="1" applyFont="1" applyFill="1" applyBorder="1" applyAlignment="1">
      <alignment horizontal="center"/>
    </xf>
    <xf numFmtId="171" fontId="1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4" fontId="6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4" fontId="1" fillId="0" borderId="10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/>
    </xf>
    <xf numFmtId="14" fontId="1" fillId="0" borderId="10" xfId="0" applyNumberFormat="1" applyFont="1" applyFill="1" applyBorder="1" applyAlignment="1">
      <alignment horizontal="right"/>
    </xf>
    <xf numFmtId="4" fontId="1" fillId="0" borderId="14" xfId="0" applyNumberFormat="1" applyFont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/>
    </xf>
    <xf numFmtId="172" fontId="1" fillId="0" borderId="16" xfId="0" applyNumberFormat="1" applyFont="1" applyBorder="1" applyAlignment="1">
      <alignment horizontal="right" vertical="center"/>
    </xf>
    <xf numFmtId="14" fontId="1" fillId="0" borderId="16" xfId="0" applyNumberFormat="1" applyFont="1" applyFill="1" applyBorder="1" applyAlignment="1">
      <alignment horizontal="righ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/>
    </xf>
    <xf numFmtId="172" fontId="1" fillId="0" borderId="14" xfId="0" applyNumberFormat="1" applyFont="1" applyBorder="1" applyAlignment="1">
      <alignment horizontal="right" vertical="center"/>
    </xf>
    <xf numFmtId="14" fontId="1" fillId="0" borderId="14" xfId="0" applyNumberFormat="1" applyFont="1" applyFill="1" applyBorder="1" applyAlignment="1">
      <alignment horizontal="right" vertical="center"/>
    </xf>
    <xf numFmtId="14" fontId="1" fillId="0" borderId="14" xfId="0" applyNumberFormat="1" applyFont="1" applyFill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N27"/>
  <sheetViews>
    <sheetView tabSelected="1" view="pageBreakPreview" zoomScaleSheetLayoutView="100" zoomScalePageLayoutView="0" workbookViewId="0" topLeftCell="A1">
      <selection activeCell="C27" sqref="C27"/>
    </sheetView>
  </sheetViews>
  <sheetFormatPr defaultColWidth="9.00390625" defaultRowHeight="12.75"/>
  <cols>
    <col min="1" max="1" width="3.125" style="0" customWidth="1"/>
    <col min="2" max="2" width="29.375" style="0" customWidth="1"/>
    <col min="3" max="3" width="15.00390625" style="0" customWidth="1"/>
    <col min="4" max="4" width="26.625" style="0" customWidth="1"/>
    <col min="5" max="5" width="11.625" style="0" customWidth="1"/>
    <col min="6" max="6" width="12.75390625" style="0" customWidth="1"/>
    <col min="7" max="7" width="13.00390625" style="0" customWidth="1"/>
    <col min="8" max="8" width="11.375" style="0" customWidth="1"/>
    <col min="9" max="9" width="12.875" style="0" customWidth="1"/>
    <col min="10" max="10" width="11.875" style="0" customWidth="1"/>
    <col min="11" max="11" width="14.25390625" style="0" customWidth="1"/>
    <col min="12" max="12" width="12.75390625" style="0" customWidth="1"/>
    <col min="13" max="13" width="12.375" style="0" customWidth="1"/>
    <col min="14" max="14" width="13.375" style="0" customWidth="1"/>
  </cols>
  <sheetData>
    <row r="1" spans="1:14" ht="45.75" customHeight="1">
      <c r="A1" s="54" t="s">
        <v>39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43.5" customHeight="1">
      <c r="A2" s="55" t="s">
        <v>0</v>
      </c>
      <c r="B2" s="55" t="s">
        <v>2</v>
      </c>
      <c r="C2" s="58" t="s">
        <v>40</v>
      </c>
      <c r="D2" s="55" t="s">
        <v>1</v>
      </c>
      <c r="E2" s="58" t="s">
        <v>7</v>
      </c>
      <c r="F2" s="60" t="s">
        <v>22</v>
      </c>
      <c r="G2" s="61"/>
      <c r="H2" s="58" t="s">
        <v>28</v>
      </c>
      <c r="I2" s="58" t="s">
        <v>41</v>
      </c>
      <c r="J2" s="60" t="s">
        <v>42</v>
      </c>
      <c r="K2" s="61"/>
      <c r="L2" s="60" t="s">
        <v>43</v>
      </c>
      <c r="M2" s="62"/>
      <c r="N2" s="63"/>
    </row>
    <row r="3" spans="1:14" ht="32.25" customHeight="1">
      <c r="A3" s="56"/>
      <c r="B3" s="56"/>
      <c r="C3" s="57"/>
      <c r="D3" s="56"/>
      <c r="E3" s="59"/>
      <c r="F3" s="30" t="s">
        <v>20</v>
      </c>
      <c r="G3" s="30" t="s">
        <v>3</v>
      </c>
      <c r="H3" s="59"/>
      <c r="I3" s="59"/>
      <c r="J3" s="30" t="s">
        <v>21</v>
      </c>
      <c r="K3" s="30" t="s">
        <v>26</v>
      </c>
      <c r="L3" s="31" t="s">
        <v>4</v>
      </c>
      <c r="M3" s="2" t="s">
        <v>5</v>
      </c>
      <c r="N3" s="2" t="s">
        <v>6</v>
      </c>
    </row>
    <row r="4" spans="1:14" ht="12.75" customHeight="1">
      <c r="A4" s="1"/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3" customFormat="1" ht="18" customHeight="1">
      <c r="A5" s="4" t="s">
        <v>8</v>
      </c>
      <c r="B5" s="5" t="s">
        <v>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s="43" customFormat="1" ht="15">
      <c r="A6" s="42"/>
      <c r="B6" s="9" t="s">
        <v>27</v>
      </c>
      <c r="C6" s="41">
        <v>257130</v>
      </c>
      <c r="D6" s="33" t="s">
        <v>32</v>
      </c>
      <c r="E6" s="34">
        <v>7.83</v>
      </c>
      <c r="F6" s="41">
        <v>257130</v>
      </c>
      <c r="G6" s="48">
        <v>44068</v>
      </c>
      <c r="H6" s="48">
        <v>43703</v>
      </c>
      <c r="I6" s="41"/>
      <c r="J6" s="32"/>
      <c r="K6" s="10"/>
      <c r="L6" s="11">
        <f>C6</f>
        <v>257130</v>
      </c>
      <c r="M6" s="35"/>
      <c r="N6" s="11">
        <f>L6</f>
        <v>257130</v>
      </c>
    </row>
    <row r="7" spans="1:14" s="43" customFormat="1" ht="15">
      <c r="A7" s="42"/>
      <c r="B7" s="9" t="s">
        <v>33</v>
      </c>
      <c r="C7" s="41">
        <v>225870</v>
      </c>
      <c r="D7" s="33" t="s">
        <v>34</v>
      </c>
      <c r="E7" s="40">
        <v>8.253</v>
      </c>
      <c r="F7" s="41">
        <v>225870</v>
      </c>
      <c r="G7" s="48">
        <v>44092</v>
      </c>
      <c r="H7" s="48">
        <v>43727</v>
      </c>
      <c r="I7" s="41"/>
      <c r="J7" s="32"/>
      <c r="K7" s="10"/>
      <c r="L7" s="11">
        <f aca="true" t="shared" si="0" ref="L7:L12">C7</f>
        <v>225870</v>
      </c>
      <c r="M7" s="35"/>
      <c r="N7" s="11">
        <f aca="true" t="shared" si="1" ref="N7:N12">L7</f>
        <v>225870</v>
      </c>
    </row>
    <row r="8" spans="1:14" s="43" customFormat="1" ht="15">
      <c r="A8" s="64"/>
      <c r="B8" s="68" t="s">
        <v>27</v>
      </c>
      <c r="C8" s="41">
        <v>147065</v>
      </c>
      <c r="D8" s="69" t="s">
        <v>35</v>
      </c>
      <c r="E8" s="70">
        <v>7.87625</v>
      </c>
      <c r="F8" s="66">
        <v>260000</v>
      </c>
      <c r="G8" s="71">
        <v>44106</v>
      </c>
      <c r="H8" s="48">
        <v>43741</v>
      </c>
      <c r="I8" s="41"/>
      <c r="J8" s="32"/>
      <c r="K8" s="10"/>
      <c r="L8" s="11">
        <f t="shared" si="0"/>
        <v>147065</v>
      </c>
      <c r="M8" s="35"/>
      <c r="N8" s="11">
        <f t="shared" si="1"/>
        <v>147065</v>
      </c>
    </row>
    <row r="9" spans="1:14" s="43" customFormat="1" ht="15">
      <c r="A9" s="65"/>
      <c r="B9" s="72"/>
      <c r="C9" s="41">
        <v>112935</v>
      </c>
      <c r="D9" s="73"/>
      <c r="E9" s="74"/>
      <c r="F9" s="67"/>
      <c r="G9" s="75"/>
      <c r="H9" s="48">
        <v>43791</v>
      </c>
      <c r="I9" s="41"/>
      <c r="J9" s="32"/>
      <c r="K9" s="10"/>
      <c r="L9" s="11">
        <f t="shared" si="0"/>
        <v>112935</v>
      </c>
      <c r="M9" s="35"/>
      <c r="N9" s="11">
        <f t="shared" si="1"/>
        <v>112935</v>
      </c>
    </row>
    <row r="10" spans="1:14" s="43" customFormat="1" ht="15">
      <c r="A10" s="42"/>
      <c r="B10" s="9" t="s">
        <v>27</v>
      </c>
      <c r="C10" s="50">
        <v>807630.6</v>
      </c>
      <c r="D10" s="33" t="s">
        <v>36</v>
      </c>
      <c r="E10" s="34">
        <v>8</v>
      </c>
      <c r="F10" s="50">
        <v>807630.6</v>
      </c>
      <c r="G10" s="76">
        <v>44158</v>
      </c>
      <c r="H10" s="48">
        <v>43794</v>
      </c>
      <c r="I10" s="50"/>
      <c r="J10" s="32"/>
      <c r="K10" s="10"/>
      <c r="L10" s="11">
        <f t="shared" si="0"/>
        <v>807630.6</v>
      </c>
      <c r="M10" s="35"/>
      <c r="N10" s="11">
        <f t="shared" si="1"/>
        <v>807630.6</v>
      </c>
    </row>
    <row r="11" spans="1:14" s="43" customFormat="1" ht="15">
      <c r="A11" s="42"/>
      <c r="B11" s="9" t="s">
        <v>27</v>
      </c>
      <c r="C11" s="49">
        <v>466000</v>
      </c>
      <c r="D11" s="33" t="s">
        <v>37</v>
      </c>
      <c r="E11" s="34">
        <v>7.96</v>
      </c>
      <c r="F11" s="49">
        <v>466000</v>
      </c>
      <c r="G11" s="76">
        <v>44160</v>
      </c>
      <c r="H11" s="48">
        <v>43796</v>
      </c>
      <c r="I11" s="49"/>
      <c r="J11" s="32"/>
      <c r="K11" s="10"/>
      <c r="L11" s="11">
        <f t="shared" si="0"/>
        <v>466000</v>
      </c>
      <c r="M11" s="35"/>
      <c r="N11" s="11">
        <f t="shared" si="1"/>
        <v>466000</v>
      </c>
    </row>
    <row r="12" spans="1:14" s="43" customFormat="1" ht="15">
      <c r="A12" s="42"/>
      <c r="B12" s="9" t="s">
        <v>27</v>
      </c>
      <c r="C12" s="49">
        <v>225870</v>
      </c>
      <c r="D12" s="33" t="s">
        <v>38</v>
      </c>
      <c r="E12" s="34">
        <v>7.11</v>
      </c>
      <c r="F12" s="49">
        <v>225870</v>
      </c>
      <c r="G12" s="76">
        <v>44160</v>
      </c>
      <c r="H12" s="48">
        <v>43796</v>
      </c>
      <c r="I12" s="49"/>
      <c r="J12" s="32"/>
      <c r="K12" s="10"/>
      <c r="L12" s="11">
        <f t="shared" si="0"/>
        <v>225870</v>
      </c>
      <c r="M12" s="35"/>
      <c r="N12" s="11">
        <f t="shared" si="1"/>
        <v>225870</v>
      </c>
    </row>
    <row r="13" spans="1:14" s="12" customFormat="1" ht="18" customHeight="1">
      <c r="A13" s="13"/>
      <c r="B13" s="14" t="s">
        <v>10</v>
      </c>
      <c r="C13" s="16">
        <f>SUM(C6:C12)</f>
        <v>2242500.6</v>
      </c>
      <c r="D13" s="16"/>
      <c r="E13" s="16"/>
      <c r="F13" s="16">
        <f>SUM(F6:F12)</f>
        <v>2242500.6</v>
      </c>
      <c r="G13" s="16"/>
      <c r="H13" s="16"/>
      <c r="I13" s="44">
        <f>SUM(I6:I12)</f>
        <v>0</v>
      </c>
      <c r="J13" s="44"/>
      <c r="K13" s="44">
        <f>SUM(K6:K12)</f>
        <v>0</v>
      </c>
      <c r="L13" s="44">
        <f>SUM(L6:L12)</f>
        <v>2242500.6</v>
      </c>
      <c r="M13" s="44">
        <f>SUM(M6:M8)</f>
        <v>0</v>
      </c>
      <c r="N13" s="44">
        <f>SUM(N6:N12)</f>
        <v>2242500.6</v>
      </c>
    </row>
    <row r="14" spans="1:14" s="12" customFormat="1" ht="18" customHeight="1">
      <c r="A14" s="4" t="s">
        <v>11</v>
      </c>
      <c r="B14" s="51" t="s">
        <v>19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3"/>
    </row>
    <row r="15" spans="1:14" s="47" customFormat="1" ht="30.75" customHeight="1">
      <c r="A15" s="17"/>
      <c r="B15" s="45" t="s">
        <v>29</v>
      </c>
      <c r="C15" s="41">
        <v>53000</v>
      </c>
      <c r="D15" s="8" t="s">
        <v>30</v>
      </c>
      <c r="E15" s="36">
        <v>0.1</v>
      </c>
      <c r="F15" s="41">
        <v>53000</v>
      </c>
      <c r="G15" s="39">
        <v>44032</v>
      </c>
      <c r="H15" s="48">
        <v>43097</v>
      </c>
      <c r="I15" s="41"/>
      <c r="J15" s="39"/>
      <c r="K15" s="41"/>
      <c r="L15" s="11">
        <f>N15</f>
        <v>53000</v>
      </c>
      <c r="M15" s="46"/>
      <c r="N15" s="11">
        <f>C15-K15</f>
        <v>53000</v>
      </c>
    </row>
    <row r="16" spans="1:14" s="47" customFormat="1" ht="30.75" customHeight="1">
      <c r="A16" s="17"/>
      <c r="B16" s="45" t="s">
        <v>29</v>
      </c>
      <c r="C16" s="41">
        <v>16500</v>
      </c>
      <c r="D16" s="8" t="s">
        <v>31</v>
      </c>
      <c r="E16" s="36">
        <v>0.1</v>
      </c>
      <c r="F16" s="41">
        <v>16500</v>
      </c>
      <c r="G16" s="39">
        <v>44330</v>
      </c>
      <c r="H16" s="48">
        <v>43454</v>
      </c>
      <c r="I16" s="41"/>
      <c r="J16" s="39"/>
      <c r="K16" s="41"/>
      <c r="L16" s="11">
        <f>N16</f>
        <v>16500</v>
      </c>
      <c r="M16" s="46"/>
      <c r="N16" s="11">
        <f>C16</f>
        <v>16500</v>
      </c>
    </row>
    <row r="17" spans="1:14" s="12" customFormat="1" ht="18" customHeight="1">
      <c r="A17" s="8"/>
      <c r="B17" s="19" t="s">
        <v>10</v>
      </c>
      <c r="C17" s="15">
        <f>SUM(C15:C16)</f>
        <v>69500</v>
      </c>
      <c r="D17" s="15"/>
      <c r="E17" s="15"/>
      <c r="F17" s="15"/>
      <c r="G17" s="15"/>
      <c r="H17" s="15"/>
      <c r="I17" s="15">
        <f>SUM(I15:I16)</f>
        <v>0</v>
      </c>
      <c r="J17" s="15"/>
      <c r="K17" s="15">
        <f>SUM(K15:K16)</f>
        <v>0</v>
      </c>
      <c r="L17" s="15">
        <f>SUM(L15:L16)</f>
        <v>69500</v>
      </c>
      <c r="M17" s="15">
        <f>SUM(M15:M16)</f>
        <v>0</v>
      </c>
      <c r="N17" s="15">
        <f>SUM(N15:N16)</f>
        <v>69500</v>
      </c>
    </row>
    <row r="18" spans="1:14" s="3" customFormat="1" ht="18" customHeight="1">
      <c r="A18" s="4" t="s">
        <v>12</v>
      </c>
      <c r="B18" s="51" t="s">
        <v>23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3"/>
    </row>
    <row r="19" spans="1:14" s="12" customFormat="1" ht="15" customHeight="1">
      <c r="A19" s="8"/>
      <c r="B19" s="19" t="s">
        <v>10</v>
      </c>
      <c r="C19" s="8">
        <v>0</v>
      </c>
      <c r="D19" s="8"/>
      <c r="E19" s="8"/>
      <c r="F19" s="8"/>
      <c r="G19" s="8"/>
      <c r="H19" s="8"/>
      <c r="I19" s="8"/>
      <c r="J19" s="8"/>
      <c r="K19" s="8"/>
      <c r="L19" s="8">
        <v>0</v>
      </c>
      <c r="M19" s="19"/>
      <c r="N19" s="8">
        <v>0</v>
      </c>
    </row>
    <row r="20" spans="1:14" s="3" customFormat="1" ht="18" customHeight="1">
      <c r="A20" s="4" t="s">
        <v>13</v>
      </c>
      <c r="B20" s="51" t="s">
        <v>24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3"/>
    </row>
    <row r="21" spans="1:14" s="3" customFormat="1" ht="14.25" customHeight="1">
      <c r="A21" s="8"/>
      <c r="B21" s="19" t="s">
        <v>10</v>
      </c>
      <c r="C21" s="8">
        <v>0</v>
      </c>
      <c r="D21" s="8"/>
      <c r="E21" s="8"/>
      <c r="F21" s="8"/>
      <c r="G21" s="8"/>
      <c r="H21" s="8"/>
      <c r="I21" s="8"/>
      <c r="J21" s="8"/>
      <c r="K21" s="8"/>
      <c r="L21" s="8">
        <v>0</v>
      </c>
      <c r="M21" s="19"/>
      <c r="N21" s="8">
        <v>0</v>
      </c>
    </row>
    <row r="22" spans="1:14" s="3" customFormat="1" ht="18" customHeight="1">
      <c r="A22" s="4" t="s">
        <v>14</v>
      </c>
      <c r="B22" s="51" t="s">
        <v>25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3"/>
    </row>
    <row r="23" spans="1:14" s="12" customFormat="1" ht="15" customHeight="1">
      <c r="A23" s="13"/>
      <c r="B23" s="20" t="s">
        <v>10</v>
      </c>
      <c r="C23" s="8">
        <v>0</v>
      </c>
      <c r="D23" s="21"/>
      <c r="E23" s="22"/>
      <c r="F23" s="23"/>
      <c r="G23" s="24"/>
      <c r="H23" s="23"/>
      <c r="I23" s="23"/>
      <c r="J23" s="25"/>
      <c r="K23" s="8"/>
      <c r="L23" s="8">
        <v>0</v>
      </c>
      <c r="M23" s="26"/>
      <c r="N23" s="8">
        <v>0</v>
      </c>
    </row>
    <row r="24" spans="1:14" s="3" customFormat="1" ht="18" customHeight="1">
      <c r="A24" s="4" t="s">
        <v>15</v>
      </c>
      <c r="B24" s="5" t="s">
        <v>16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7"/>
    </row>
    <row r="25" spans="1:14" s="3" customFormat="1" ht="15" customHeight="1">
      <c r="A25" s="8"/>
      <c r="B25" s="19" t="s">
        <v>10</v>
      </c>
      <c r="C25" s="8">
        <v>0</v>
      </c>
      <c r="D25" s="8"/>
      <c r="E25" s="8"/>
      <c r="F25" s="27"/>
      <c r="G25" s="8"/>
      <c r="H25" s="8"/>
      <c r="I25" s="8"/>
      <c r="J25" s="8"/>
      <c r="K25" s="8"/>
      <c r="L25" s="8">
        <v>0</v>
      </c>
      <c r="M25" s="19"/>
      <c r="N25" s="19"/>
    </row>
    <row r="26" spans="1:14" s="37" customFormat="1" ht="17.25" customHeight="1">
      <c r="A26" s="4" t="s">
        <v>17</v>
      </c>
      <c r="B26" s="28" t="s">
        <v>18</v>
      </c>
      <c r="C26" s="29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s="38" customFormat="1" ht="16.5">
      <c r="A27" s="13"/>
      <c r="B27" s="18" t="s">
        <v>10</v>
      </c>
      <c r="C27" s="16">
        <f>SUM(C13,C17)</f>
        <v>2312000.6</v>
      </c>
      <c r="D27" s="16"/>
      <c r="E27" s="16"/>
      <c r="F27" s="16"/>
      <c r="G27" s="16"/>
      <c r="H27" s="16"/>
      <c r="I27" s="16">
        <f>SUM(I13,I17)</f>
        <v>0</v>
      </c>
      <c r="J27" s="16"/>
      <c r="K27" s="16">
        <f>K13+K17+K23</f>
        <v>0</v>
      </c>
      <c r="L27" s="16">
        <f>L13+L17</f>
        <v>2312000.6</v>
      </c>
      <c r="M27" s="16"/>
      <c r="N27" s="16">
        <f>SUM(N13,N17)</f>
        <v>2312000.6</v>
      </c>
    </row>
  </sheetData>
  <sheetProtection/>
  <mergeCells count="21">
    <mergeCell ref="A8:A9"/>
    <mergeCell ref="B8:B9"/>
    <mergeCell ref="D8:D9"/>
    <mergeCell ref="E8:E9"/>
    <mergeCell ref="F8:F9"/>
    <mergeCell ref="G8:G9"/>
    <mergeCell ref="B14:N14"/>
    <mergeCell ref="B18:N18"/>
    <mergeCell ref="B20:N20"/>
    <mergeCell ref="B22:N22"/>
    <mergeCell ref="E2:E3"/>
    <mergeCell ref="F2:G2"/>
    <mergeCell ref="J2:K2"/>
    <mergeCell ref="L2:N2"/>
    <mergeCell ref="H2:H3"/>
    <mergeCell ref="I2:I3"/>
    <mergeCell ref="A1:N1"/>
    <mergeCell ref="A2:A3"/>
    <mergeCell ref="B2:B3"/>
    <mergeCell ref="C2:C3"/>
    <mergeCell ref="D2:D3"/>
  </mergeCells>
  <printOptions/>
  <pageMargins left="0.17" right="0.17" top="0.25" bottom="0.16" header="0.17" footer="0.16"/>
  <pageSetup fitToHeight="2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Суслова</cp:lastModifiedBy>
  <cp:lastPrinted>2014-04-18T07:24:22Z</cp:lastPrinted>
  <dcterms:created xsi:type="dcterms:W3CDTF">2006-11-06T19:30:46Z</dcterms:created>
  <dcterms:modified xsi:type="dcterms:W3CDTF">2020-02-13T08:24:37Z</dcterms:modified>
  <cp:category/>
  <cp:version/>
  <cp:contentType/>
  <cp:contentStatus/>
</cp:coreProperties>
</file>