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10.2021" sheetId="1" r:id="rId1"/>
  </sheets>
  <definedNames>
    <definedName name="_xlnm.Print_Area" localSheetId="0">'на 01.10.2021'!$A$1:$N$31</definedName>
  </definedNames>
  <calcPr fullCalcOnLoad="1"/>
</workbook>
</file>

<file path=xl/sharedStrings.xml><?xml version="1.0" encoding="utf-8"?>
<sst xmlns="http://schemas.openxmlformats.org/spreadsheetml/2006/main" count="67" uniqueCount="52">
  <si>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</si>
  <si>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</si>
  <si>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</si>
  <si>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</si>
  <si>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</si>
  <si>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</si>
  <si>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</si>
  <si>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</si>
  <si>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</si>
  <si>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</si>
  <si>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</si>
  <si>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</si>
  <si>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</si>
  <si>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</si>
  <si>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</si>
  <si>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</si>
  <si>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</si>
  <si>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</si>
  <si>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</si>
  <si>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</si>
  <si>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</si>
  <si>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</si>
  <si>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</si>
  <si>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</si>
  <si>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</si>
  <si>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</si>
  <si>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</si>
  <si>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</si>
  <si>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Дата получения</t>
  </si>
  <si>
    <t>Департамент финансов Орловской области</t>
  </si>
  <si>
    <t>№014/20-КС от 14.02.2020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</si>
  <si>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01.01.2021 г.</t>
    </r>
    <r>
      <rPr>
        <sz val="10"/>
        <rFont val="Arial Cyr"/>
        <family val="0"/>
      </rPr>
      <t xml:space="preserve"> (тыс.руб.)</t>
    </r>
  </si>
  <si>
    <t xml:space="preserve">Получено в 2021 г.           (тыс. руб.)                                     </t>
  </si>
  <si>
    <t xml:space="preserve">Погашено в 2021 г.                 </t>
  </si>
  <si>
    <t>6,7291954023 (с 03.06.2020 - 6,5)</t>
  </si>
  <si>
    <t>№038/20-КС от 07.08.2020</t>
  </si>
  <si>
    <t>№042/20-КС от 07.09.2020</t>
  </si>
  <si>
    <t>№045/20-КС от 10.11.2020</t>
  </si>
  <si>
    <t>№047/20-КС от 10.11.2020</t>
  </si>
  <si>
    <t>№048/20-КС от 10.11.2020</t>
  </si>
  <si>
    <t>№046/20-КС от 10.11.2020</t>
  </si>
  <si>
    <t>№008/21-КС от 12.02.2021</t>
  </si>
  <si>
    <t>№10 от 21.12.2017 (Д/с от 10.07.2020 реструктуризация)</t>
  </si>
  <si>
    <t>№3 от 12.12.2018 (Д/с от 23.04.2021 реструктуризация)</t>
  </si>
  <si>
    <t xml:space="preserve">                          Выписка (расшифровка) из долговой книги города Орла по состоянию на 01.10.2021 года</t>
  </si>
  <si>
    <r>
      <t>Задолженность на</t>
    </r>
    <r>
      <rPr>
        <b/>
        <sz val="10"/>
        <rFont val="Arial Cyr"/>
        <family val="0"/>
      </rPr>
      <t xml:space="preserve"> 01.10.2021г</t>
    </r>
    <r>
      <rPr>
        <sz val="10"/>
        <rFont val="Arial Cyr"/>
        <family val="0"/>
      </rPr>
      <t>. (тыс.руб.)</t>
    </r>
  </si>
  <si>
    <t>ПАО "Совкомбанк"</t>
  </si>
  <si>
    <t>№028/21-КС от 20.08.2021</t>
  </si>
  <si>
    <t>АО "АЛЬФА-БАНК"</t>
  </si>
  <si>
    <t>№031/21-КС от 02.09.2021</t>
  </si>
  <si>
    <t>№1 от 23.09.2021</t>
  </si>
  <si>
    <t>20.11.2025 - 190552,0    23.09.2026 - 762206,0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</si>
</sst>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0000"/>
    <numFmt numFmtId="181" formatCode="0.0000000000"/>
    <numFmt numFmtId="182" formatCode="0.0000"/>
  </numFmts>
  <fonts count="46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9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73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73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6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81" fontId="10" fillId="0" borderId="10" xfId="0" applyNumberFormat="1" applyFont="1" applyBorder="1" applyAlignment="1">
      <alignment horizontal="center" wrapText="1"/>
    </xf>
    <xf numFmtId="14" fontId="1" fillId="0" borderId="14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" fontId="1" fillId="35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4" fontId="1" fillId="0" borderId="10" xfId="0" applyNumberFormat="1" applyFont="1" applyFill="1" applyBorder="1" applyAlignment="1">
      <alignment vertical="center"/>
    </xf>
    <xf numFmtId="4" fontId="1" fillId="35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82" fontId="1" fillId="0" borderId="10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5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Q37"/>
  <sheetViews>
    <sheetView tabSelected="1" view="pageBreakPreview" zoomScaleSheetLayoutView="100" zoomScalePageLayoutView="0" workbookViewId="0" topLeftCell="A1">
      <selection activeCell="L2" sqref="L2:N2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375" style="0" customWidth="1"/>
    <col min="15" max="15" width="13.25390625" style="0" customWidth="1"/>
    <col min="16" max="16" width="15.625" style="0" customWidth="1"/>
    <col min="17" max="17" width="13.625" style="0" customWidth="1"/>
  </cols>
  <sheetData>
    <row r="1" spans="1:14" ht="45.75" customHeight="1">
      <c r="A1" s="78" t="s">
        <v>44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43.5" customHeight="1">
      <c r="A2" s="79" t="s">
        <v>0</v>
      </c>
      <c r="B2" s="79" t="s">
        <v>2</v>
      </c>
      <c r="C2" s="81" t="s">
        <v>31</v>
      </c>
      <c r="D2" s="79" t="s">
        <v>1</v>
      </c>
      <c r="E2" s="81" t="s">
        <v>7</v>
      </c>
      <c r="F2" s="84" t="s">
        <v>22</v>
      </c>
      <c r="G2" s="85"/>
      <c r="H2" s="81" t="s">
        <v>28</v>
      </c>
      <c r="I2" s="81" t="s">
        <v>32</v>
      </c>
      <c r="J2" s="84" t="s">
        <v>33</v>
      </c>
      <c r="K2" s="85"/>
      <c r="L2" s="84" t="s">
        <v>45</v>
      </c>
      <c r="M2" s="86"/>
      <c r="N2" s="87"/>
    </row>
    <row r="3" spans="1:14" ht="32.25" customHeight="1">
      <c r="A3" s="80"/>
      <c r="B3" s="80"/>
      <c r="C3" s="82"/>
      <c r="D3" s="80"/>
      <c r="E3" s="83"/>
      <c r="F3" s="29" t="s">
        <v>20</v>
      </c>
      <c r="G3" s="29" t="s">
        <v>3</v>
      </c>
      <c r="H3" s="83"/>
      <c r="I3" s="83"/>
      <c r="J3" s="29" t="s">
        <v>21</v>
      </c>
      <c r="K3" s="29" t="s">
        <v>26</v>
      </c>
      <c r="L3" s="30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50" customFormat="1" ht="36.75">
      <c r="A6" s="36"/>
      <c r="B6" s="44" t="s">
        <v>27</v>
      </c>
      <c r="C6" s="41">
        <v>261000</v>
      </c>
      <c r="D6" s="45" t="s">
        <v>30</v>
      </c>
      <c r="E6" s="46" t="s">
        <v>34</v>
      </c>
      <c r="F6" s="41">
        <v>261000</v>
      </c>
      <c r="G6" s="47">
        <v>44242</v>
      </c>
      <c r="H6" s="48">
        <v>43878</v>
      </c>
      <c r="I6" s="49"/>
      <c r="J6" s="47">
        <v>44242</v>
      </c>
      <c r="K6" s="41">
        <v>261000</v>
      </c>
      <c r="L6" s="41">
        <f>C6-K6</f>
        <v>0</v>
      </c>
      <c r="M6" s="41"/>
      <c r="N6" s="41">
        <f aca="true" t="shared" si="0" ref="N6:N15">L6</f>
        <v>0</v>
      </c>
    </row>
    <row r="7" spans="1:14" s="50" customFormat="1" ht="18.75" customHeight="1">
      <c r="A7" s="36"/>
      <c r="B7" s="44" t="s">
        <v>27</v>
      </c>
      <c r="C7" s="41">
        <v>270130</v>
      </c>
      <c r="D7" s="45" t="s">
        <v>35</v>
      </c>
      <c r="E7" s="51">
        <v>5.5</v>
      </c>
      <c r="F7" s="41">
        <v>270130</v>
      </c>
      <c r="G7" s="47">
        <v>44418</v>
      </c>
      <c r="H7" s="48">
        <v>44054</v>
      </c>
      <c r="I7" s="49"/>
      <c r="J7" s="52">
        <v>44418</v>
      </c>
      <c r="K7" s="41">
        <v>270130</v>
      </c>
      <c r="L7" s="41">
        <v>0</v>
      </c>
      <c r="M7" s="41"/>
      <c r="N7" s="41">
        <v>0</v>
      </c>
    </row>
    <row r="8" spans="1:14" s="50" customFormat="1" ht="18.75" customHeight="1">
      <c r="A8" s="36"/>
      <c r="B8" s="44" t="s">
        <v>27</v>
      </c>
      <c r="C8" s="41">
        <v>225870</v>
      </c>
      <c r="D8" s="45" t="s">
        <v>36</v>
      </c>
      <c r="E8" s="51">
        <v>5.25</v>
      </c>
      <c r="F8" s="41">
        <v>225870</v>
      </c>
      <c r="G8" s="47">
        <v>44447</v>
      </c>
      <c r="H8" s="48">
        <v>44083</v>
      </c>
      <c r="I8" s="49"/>
      <c r="J8" s="47">
        <v>44447</v>
      </c>
      <c r="K8" s="11">
        <f>F8</f>
        <v>225870</v>
      </c>
      <c r="L8" s="41">
        <v>0</v>
      </c>
      <c r="M8" s="41"/>
      <c r="N8" s="41">
        <f t="shared" si="0"/>
        <v>0</v>
      </c>
    </row>
    <row r="9" spans="1:14" s="54" customFormat="1" ht="18.75" customHeight="1">
      <c r="A9" s="8"/>
      <c r="B9" s="44" t="s">
        <v>27</v>
      </c>
      <c r="C9" s="42">
        <v>807630.6</v>
      </c>
      <c r="D9" s="45" t="s">
        <v>37</v>
      </c>
      <c r="E9" s="51">
        <v>6</v>
      </c>
      <c r="F9" s="42">
        <v>807630.6</v>
      </c>
      <c r="G9" s="47">
        <v>44511</v>
      </c>
      <c r="H9" s="48">
        <v>44147</v>
      </c>
      <c r="I9" s="53"/>
      <c r="J9" s="58">
        <v>44467</v>
      </c>
      <c r="K9" s="11">
        <v>456758</v>
      </c>
      <c r="L9" s="41">
        <f>F9-K9</f>
        <v>350872.6</v>
      </c>
      <c r="M9" s="41"/>
      <c r="N9" s="41">
        <f t="shared" si="0"/>
        <v>350872.6</v>
      </c>
    </row>
    <row r="10" spans="1:14" s="54" customFormat="1" ht="18.75" customHeight="1">
      <c r="A10" s="8"/>
      <c r="B10" s="44" t="s">
        <v>27</v>
      </c>
      <c r="C10" s="41">
        <v>466000</v>
      </c>
      <c r="D10" s="45" t="s">
        <v>38</v>
      </c>
      <c r="E10" s="51">
        <v>6</v>
      </c>
      <c r="F10" s="41">
        <v>466000</v>
      </c>
      <c r="G10" s="47">
        <v>44511</v>
      </c>
      <c r="H10" s="48">
        <v>44147</v>
      </c>
      <c r="I10" s="49"/>
      <c r="J10" s="52"/>
      <c r="K10" s="11"/>
      <c r="L10" s="41">
        <f>C10</f>
        <v>466000</v>
      </c>
      <c r="M10" s="41"/>
      <c r="N10" s="41">
        <f t="shared" si="0"/>
        <v>466000</v>
      </c>
    </row>
    <row r="11" spans="1:14" s="54" customFormat="1" ht="18.75" customHeight="1">
      <c r="A11" s="8"/>
      <c r="B11" s="44" t="s">
        <v>27</v>
      </c>
      <c r="C11" s="41">
        <v>225870</v>
      </c>
      <c r="D11" s="45" t="s">
        <v>39</v>
      </c>
      <c r="E11" s="51">
        <v>6</v>
      </c>
      <c r="F11" s="41">
        <v>225870</v>
      </c>
      <c r="G11" s="47">
        <v>44511</v>
      </c>
      <c r="H11" s="48">
        <v>44147</v>
      </c>
      <c r="I11" s="49"/>
      <c r="J11" s="52"/>
      <c r="K11" s="11"/>
      <c r="L11" s="41">
        <f>C11</f>
        <v>225870</v>
      </c>
      <c r="M11" s="41"/>
      <c r="N11" s="41">
        <f t="shared" si="0"/>
        <v>225870</v>
      </c>
    </row>
    <row r="12" spans="1:14" s="54" customFormat="1" ht="18.75" customHeight="1">
      <c r="A12" s="8"/>
      <c r="B12" s="44" t="s">
        <v>27</v>
      </c>
      <c r="C12" s="55">
        <v>247000</v>
      </c>
      <c r="D12" s="45" t="s">
        <v>40</v>
      </c>
      <c r="E12" s="51">
        <v>6</v>
      </c>
      <c r="F12" s="55">
        <v>247000</v>
      </c>
      <c r="G12" s="47">
        <v>44523</v>
      </c>
      <c r="H12" s="48">
        <v>44159</v>
      </c>
      <c r="I12" s="56"/>
      <c r="J12" s="52"/>
      <c r="K12" s="11"/>
      <c r="L12" s="41">
        <f>C12</f>
        <v>247000</v>
      </c>
      <c r="M12" s="41"/>
      <c r="N12" s="41">
        <f t="shared" si="0"/>
        <v>247000</v>
      </c>
    </row>
    <row r="13" spans="1:14" s="37" customFormat="1" ht="15">
      <c r="A13" s="36"/>
      <c r="B13" s="9" t="s">
        <v>27</v>
      </c>
      <c r="C13" s="41"/>
      <c r="D13" s="45" t="s">
        <v>41</v>
      </c>
      <c r="E13" s="51">
        <v>5.5</v>
      </c>
      <c r="F13" s="41">
        <v>261000</v>
      </c>
      <c r="G13" s="47">
        <v>44522</v>
      </c>
      <c r="H13" s="47">
        <v>44242</v>
      </c>
      <c r="I13" s="41">
        <v>261000</v>
      </c>
      <c r="J13" s="31"/>
      <c r="K13" s="10"/>
      <c r="L13" s="11">
        <f>I13</f>
        <v>261000</v>
      </c>
      <c r="M13" s="32"/>
      <c r="N13" s="11">
        <f t="shared" si="0"/>
        <v>261000</v>
      </c>
    </row>
    <row r="14" spans="1:14" s="50" customFormat="1" ht="18.75" customHeight="1">
      <c r="A14" s="36"/>
      <c r="B14" s="44" t="s">
        <v>46</v>
      </c>
      <c r="C14" s="41"/>
      <c r="D14" s="45" t="s">
        <v>47</v>
      </c>
      <c r="E14" s="66">
        <v>8.4575</v>
      </c>
      <c r="F14" s="41">
        <v>270130</v>
      </c>
      <c r="G14" s="47">
        <v>44781</v>
      </c>
      <c r="H14" s="48">
        <v>44417</v>
      </c>
      <c r="I14" s="41">
        <v>270130</v>
      </c>
      <c r="J14" s="58">
        <v>44467</v>
      </c>
      <c r="K14" s="41">
        <v>270130</v>
      </c>
      <c r="L14" s="11">
        <f>I14-K14</f>
        <v>0</v>
      </c>
      <c r="M14" s="41"/>
      <c r="N14" s="11">
        <f t="shared" si="0"/>
        <v>0</v>
      </c>
    </row>
    <row r="15" spans="1:14" s="50" customFormat="1" ht="18.75" customHeight="1">
      <c r="A15" s="36"/>
      <c r="B15" s="44" t="s">
        <v>48</v>
      </c>
      <c r="C15" s="41"/>
      <c r="D15" s="45" t="s">
        <v>49</v>
      </c>
      <c r="E15" s="51">
        <v>8.17</v>
      </c>
      <c r="F15" s="41">
        <v>225870</v>
      </c>
      <c r="G15" s="47">
        <v>44810</v>
      </c>
      <c r="H15" s="48">
        <v>44446</v>
      </c>
      <c r="I15" s="41">
        <v>225870</v>
      </c>
      <c r="J15" s="58">
        <v>44467</v>
      </c>
      <c r="K15" s="41">
        <v>225870</v>
      </c>
      <c r="L15" s="11">
        <f>I15-K15</f>
        <v>0</v>
      </c>
      <c r="M15" s="41"/>
      <c r="N15" s="11">
        <f t="shared" si="0"/>
        <v>0</v>
      </c>
    </row>
    <row r="16" spans="1:17" s="12" customFormat="1" ht="18" customHeight="1">
      <c r="A16" s="13"/>
      <c r="B16" s="14" t="s">
        <v>10</v>
      </c>
      <c r="C16" s="38">
        <f>SUM(C6:C12)</f>
        <v>2503500.6</v>
      </c>
      <c r="D16" s="38"/>
      <c r="E16" s="38"/>
      <c r="F16" s="38"/>
      <c r="G16" s="38"/>
      <c r="H16" s="38"/>
      <c r="I16" s="38">
        <f>SUM(I6:I15)</f>
        <v>757000</v>
      </c>
      <c r="J16" s="38"/>
      <c r="K16" s="38">
        <f>SUM(K6:K15)</f>
        <v>1709758</v>
      </c>
      <c r="L16" s="38">
        <f>SUM(L6:L15)</f>
        <v>1550742.6</v>
      </c>
      <c r="M16" s="38">
        <f>SUM(M6:M15)</f>
        <v>0</v>
      </c>
      <c r="N16" s="38">
        <f>SUM(N6:N15)</f>
        <v>1550742.6</v>
      </c>
      <c r="O16" s="67"/>
      <c r="P16" s="68"/>
      <c r="Q16" s="67"/>
    </row>
    <row r="17" spans="1:16" s="12" customFormat="1" ht="18" customHeight="1">
      <c r="A17" s="4" t="s">
        <v>11</v>
      </c>
      <c r="B17" s="72" t="s">
        <v>19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4"/>
      <c r="O17" s="67"/>
      <c r="P17" s="68"/>
    </row>
    <row r="18" spans="1:16" s="40" customFormat="1" ht="45" customHeight="1">
      <c r="A18" s="17"/>
      <c r="B18" s="69" t="s">
        <v>29</v>
      </c>
      <c r="C18" s="42">
        <v>50000</v>
      </c>
      <c r="D18" s="70" t="s">
        <v>42</v>
      </c>
      <c r="E18" s="45">
        <v>0.1</v>
      </c>
      <c r="F18" s="42">
        <v>53000</v>
      </c>
      <c r="G18" s="48">
        <v>45117</v>
      </c>
      <c r="H18" s="58">
        <v>43097</v>
      </c>
      <c r="I18" s="35"/>
      <c r="J18" s="48"/>
      <c r="K18" s="42"/>
      <c r="L18" s="59">
        <f>N18</f>
        <v>50000</v>
      </c>
      <c r="M18" s="39"/>
      <c r="N18" s="59">
        <f>C18-K18</f>
        <v>50000</v>
      </c>
      <c r="O18" s="67"/>
      <c r="P18" s="68"/>
    </row>
    <row r="19" spans="1:16" s="40" customFormat="1" ht="48.75" customHeight="1">
      <c r="A19" s="17"/>
      <c r="B19" s="69" t="s">
        <v>29</v>
      </c>
      <c r="C19" s="42">
        <v>16500</v>
      </c>
      <c r="D19" s="70" t="s">
        <v>43</v>
      </c>
      <c r="E19" s="45">
        <v>0.1</v>
      </c>
      <c r="F19" s="42">
        <v>16500</v>
      </c>
      <c r="G19" s="48">
        <v>45426</v>
      </c>
      <c r="H19" s="58">
        <v>43454</v>
      </c>
      <c r="I19" s="35"/>
      <c r="J19" s="48"/>
      <c r="K19" s="42"/>
      <c r="L19" s="59">
        <f>N19</f>
        <v>16500</v>
      </c>
      <c r="M19" s="39"/>
      <c r="N19" s="59">
        <f>C19</f>
        <v>16500</v>
      </c>
      <c r="O19" s="67"/>
      <c r="P19" s="68"/>
    </row>
    <row r="20" spans="1:16" s="40" customFormat="1" ht="58.5" customHeight="1">
      <c r="A20" s="17"/>
      <c r="B20" s="69" t="s">
        <v>29</v>
      </c>
      <c r="C20" s="42"/>
      <c r="D20" s="57" t="s">
        <v>50</v>
      </c>
      <c r="E20" s="45">
        <v>0.1</v>
      </c>
      <c r="F20" s="42">
        <v>952758</v>
      </c>
      <c r="G20" s="71" t="s">
        <v>51</v>
      </c>
      <c r="H20" s="58">
        <v>44467</v>
      </c>
      <c r="I20" s="42">
        <v>952758</v>
      </c>
      <c r="J20" s="48"/>
      <c r="K20" s="42"/>
      <c r="L20" s="59">
        <f>N20</f>
        <v>952758</v>
      </c>
      <c r="M20" s="39"/>
      <c r="N20" s="59">
        <f>I20</f>
        <v>952758</v>
      </c>
      <c r="O20" s="67"/>
      <c r="P20" s="68"/>
    </row>
    <row r="21" spans="1:17" s="12" customFormat="1" ht="18" customHeight="1">
      <c r="A21" s="8"/>
      <c r="B21" s="18" t="s">
        <v>10</v>
      </c>
      <c r="C21" s="15">
        <f>SUM(C18:C19)</f>
        <v>66500</v>
      </c>
      <c r="D21" s="15"/>
      <c r="E21" s="15"/>
      <c r="F21" s="15"/>
      <c r="G21" s="15"/>
      <c r="H21" s="15"/>
      <c r="I21" s="15">
        <f>SUM(I18:I20)</f>
        <v>952758</v>
      </c>
      <c r="J21" s="15"/>
      <c r="K21" s="15">
        <f>SUM(K18:K20)</f>
        <v>0</v>
      </c>
      <c r="L21" s="15">
        <f>SUM(L18:L20)</f>
        <v>1019258</v>
      </c>
      <c r="M21" s="15">
        <f>SUM(M18:M20)</f>
        <v>0</v>
      </c>
      <c r="N21" s="15">
        <f>SUM(N18:N20)</f>
        <v>1019258</v>
      </c>
      <c r="O21" s="67"/>
      <c r="P21" s="68"/>
      <c r="Q21" s="67"/>
    </row>
    <row r="22" spans="1:16" s="3" customFormat="1" ht="18" customHeight="1">
      <c r="A22" s="4" t="s">
        <v>12</v>
      </c>
      <c r="B22" s="72" t="s">
        <v>23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4"/>
      <c r="O22" s="67"/>
      <c r="P22" s="68"/>
    </row>
    <row r="23" spans="1:16" s="12" customFormat="1" ht="15" customHeight="1">
      <c r="A23" s="8"/>
      <c r="B23" s="19" t="s">
        <v>10</v>
      </c>
      <c r="C23" s="8">
        <v>0</v>
      </c>
      <c r="D23" s="8"/>
      <c r="E23" s="8"/>
      <c r="F23" s="8"/>
      <c r="G23" s="8"/>
      <c r="H23" s="8"/>
      <c r="I23" s="8"/>
      <c r="J23" s="8"/>
      <c r="K23" s="8"/>
      <c r="L23" s="8">
        <v>0</v>
      </c>
      <c r="M23" s="19"/>
      <c r="N23" s="8">
        <v>0</v>
      </c>
      <c r="O23" s="67"/>
      <c r="P23" s="68"/>
    </row>
    <row r="24" spans="1:16" s="3" customFormat="1" ht="18" customHeight="1">
      <c r="A24" s="4" t="s">
        <v>13</v>
      </c>
      <c r="B24" s="72" t="s">
        <v>24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  <c r="O24" s="67"/>
      <c r="P24" s="68"/>
    </row>
    <row r="25" spans="1:16" s="3" customFormat="1" ht="14.25" customHeight="1">
      <c r="A25" s="8"/>
      <c r="B25" s="19" t="s">
        <v>10</v>
      </c>
      <c r="C25" s="8">
        <v>0</v>
      </c>
      <c r="D25" s="8"/>
      <c r="E25" s="8"/>
      <c r="F25" s="8"/>
      <c r="G25" s="8"/>
      <c r="H25" s="8"/>
      <c r="I25" s="8"/>
      <c r="J25" s="8"/>
      <c r="K25" s="8"/>
      <c r="L25" s="8">
        <v>0</v>
      </c>
      <c r="M25" s="19"/>
      <c r="N25" s="8">
        <v>0</v>
      </c>
      <c r="O25" s="67"/>
      <c r="P25" s="68"/>
    </row>
    <row r="26" spans="1:16" s="3" customFormat="1" ht="18" customHeight="1">
      <c r="A26" s="4" t="s">
        <v>14</v>
      </c>
      <c r="B26" s="72" t="s">
        <v>25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4"/>
      <c r="O26" s="67"/>
      <c r="P26" s="68"/>
    </row>
    <row r="27" spans="1:16" s="12" customFormat="1" ht="15" customHeight="1">
      <c r="A27" s="13"/>
      <c r="B27" s="60" t="s">
        <v>10</v>
      </c>
      <c r="C27" s="8">
        <v>0</v>
      </c>
      <c r="D27" s="20"/>
      <c r="E27" s="21"/>
      <c r="F27" s="22"/>
      <c r="G27" s="23"/>
      <c r="H27" s="22"/>
      <c r="I27" s="22"/>
      <c r="J27" s="24"/>
      <c r="K27" s="8"/>
      <c r="L27" s="8">
        <v>0</v>
      </c>
      <c r="M27" s="25"/>
      <c r="N27" s="8">
        <v>0</v>
      </c>
      <c r="O27" s="67"/>
      <c r="P27" s="68"/>
    </row>
    <row r="28" spans="1:16" s="3" customFormat="1" ht="18" customHeight="1">
      <c r="A28" s="4" t="s">
        <v>15</v>
      </c>
      <c r="B28" s="5" t="s">
        <v>16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  <c r="O28" s="67"/>
      <c r="P28" s="68"/>
    </row>
    <row r="29" spans="1:16" s="3" customFormat="1" ht="15" customHeight="1">
      <c r="A29" s="8"/>
      <c r="B29" s="19" t="s">
        <v>10</v>
      </c>
      <c r="C29" s="8">
        <v>0</v>
      </c>
      <c r="D29" s="8"/>
      <c r="E29" s="8"/>
      <c r="F29" s="26"/>
      <c r="G29" s="8"/>
      <c r="H29" s="8"/>
      <c r="I29" s="8"/>
      <c r="J29" s="8"/>
      <c r="K29" s="8"/>
      <c r="L29" s="8">
        <v>0</v>
      </c>
      <c r="M29" s="19"/>
      <c r="N29" s="8">
        <v>0</v>
      </c>
      <c r="O29" s="67"/>
      <c r="P29" s="68"/>
    </row>
    <row r="30" spans="1:16" s="33" customFormat="1" ht="17.25" customHeight="1">
      <c r="A30" s="4" t="s">
        <v>17</v>
      </c>
      <c r="B30" s="27" t="s">
        <v>18</v>
      </c>
      <c r="C30" s="28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7"/>
      <c r="P30" s="68"/>
    </row>
    <row r="31" spans="1:16" s="34" customFormat="1" ht="16.5">
      <c r="A31" s="13"/>
      <c r="B31" s="18" t="s">
        <v>10</v>
      </c>
      <c r="C31" s="16">
        <f>SUM(C16,C21)</f>
        <v>2570000.6</v>
      </c>
      <c r="D31" s="16"/>
      <c r="E31" s="16"/>
      <c r="F31" s="16"/>
      <c r="G31" s="16"/>
      <c r="H31" s="16"/>
      <c r="I31" s="16">
        <f>SUM(I16,I21)</f>
        <v>1709758</v>
      </c>
      <c r="J31" s="16"/>
      <c r="K31" s="16">
        <f>K16+K21+K27</f>
        <v>1709758</v>
      </c>
      <c r="L31" s="16">
        <f>L16+L21</f>
        <v>2570000.6</v>
      </c>
      <c r="M31" s="16"/>
      <c r="N31" s="16">
        <f>SUM(N16,N21)</f>
        <v>2570000.6</v>
      </c>
      <c r="O31" s="67"/>
      <c r="P31" s="68"/>
    </row>
    <row r="32" spans="1:14" ht="38.25" customHeight="1">
      <c r="A32" s="61"/>
      <c r="B32" s="75"/>
      <c r="C32" s="75"/>
      <c r="D32" s="75"/>
      <c r="E32" s="75"/>
      <c r="F32" s="75"/>
      <c r="G32" s="75"/>
      <c r="H32" s="75"/>
      <c r="I32" s="75"/>
      <c r="J32" s="75"/>
      <c r="K32" s="62"/>
      <c r="L32" s="62"/>
      <c r="M32" s="63"/>
      <c r="N32" s="64"/>
    </row>
    <row r="33" spans="1:14" ht="25.5" customHeight="1">
      <c r="A33" s="76"/>
      <c r="B33" s="76"/>
      <c r="C33" s="76"/>
      <c r="D33" s="76"/>
      <c r="E33" s="76"/>
      <c r="F33" s="34"/>
      <c r="G33" s="34"/>
      <c r="H33" s="34"/>
      <c r="I33" s="34"/>
      <c r="J33" s="34"/>
      <c r="K33" s="34"/>
      <c r="L33" s="77"/>
      <c r="M33" s="77"/>
      <c r="N33" s="77"/>
    </row>
    <row r="35" spans="4:9" ht="18.75">
      <c r="D35" s="43"/>
      <c r="I35" s="65"/>
    </row>
    <row r="36" ht="18.75">
      <c r="D36" s="43"/>
    </row>
    <row r="37" spans="4:7" ht="18.75">
      <c r="D37" s="43"/>
      <c r="G37" s="43"/>
    </row>
  </sheetData>
  <sheetProtection/>
  <mergeCells count="18">
    <mergeCell ref="B22:N22"/>
    <mergeCell ref="B24:N24"/>
    <mergeCell ref="E2:E3"/>
    <mergeCell ref="F2:G2"/>
    <mergeCell ref="J2:K2"/>
    <mergeCell ref="L2:N2"/>
    <mergeCell ref="H2:H3"/>
    <mergeCell ref="I2:I3"/>
    <mergeCell ref="B26:N26"/>
    <mergeCell ref="B32:J32"/>
    <mergeCell ref="A33:E33"/>
    <mergeCell ref="L33:N33"/>
    <mergeCell ref="A1:N1"/>
    <mergeCell ref="A2:A3"/>
    <mergeCell ref="B2:B3"/>
    <mergeCell ref="C2:C3"/>
    <mergeCell ref="D2:D3"/>
    <mergeCell ref="B17:N17"/>
  </mergeCells>
  <printOptions/>
  <pageMargins left="0.17" right="0.17" top="0.25" bottom="0.16" header="0.17" footer="0.16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Трахинина Жанна Викторовна</cp:lastModifiedBy>
  <cp:lastPrinted>2014-04-18T07:24:22Z</cp:lastPrinted>
  <dcterms:created xsi:type="dcterms:W3CDTF">2006-11-06T19:30:46Z</dcterms:created>
  <dcterms:modified xsi:type="dcterms:W3CDTF">2021-12-15T14:37:41Z</dcterms:modified>
  <cp:category/>
  <cp:version/>
  <cp:contentType/>
  <cp:contentStatus/>
</cp:coreProperties>
</file>