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<sst xmlns="http://schemas.openxmlformats.org/spreadsheetml/2006/main" count="47" uniqueCount="31">
  <si>
    <t>Наименование показателя</t>
  </si>
  <si>
    <t>Выручка по данным годовых балансов, млн.рублей</t>
  </si>
  <si>
    <t>конец июля года, следующего за отчетным</t>
  </si>
  <si>
    <t>расчетно</t>
  </si>
  <si>
    <t>Объем отгруженных товаров собственного производства, выполненных работ, услуг собственными силами малыми предприятиями промышленного комплекса (C+D+E), млн.рублей</t>
  </si>
  <si>
    <t>в расчете на одно предпряитие этой отрасли, млн.руб.</t>
  </si>
  <si>
    <t>Объем подрядных работ по малым предприятиям строительства, млн.рублей</t>
  </si>
  <si>
    <t>Оборот розничной торговли по субъектам малого предпринимательства, млн.рублей</t>
  </si>
  <si>
    <t>Оборот общественного питания по субъектам малого предпринимательства, млн.рублей.</t>
  </si>
  <si>
    <t>Прибыль (сальдо) малых предприятий, млн.рублей</t>
  </si>
  <si>
    <t>Прибыль рентабельных предприятий, млн.рублей</t>
  </si>
  <si>
    <t>Среднесписочная численность работников малых предприятий, чел.</t>
  </si>
  <si>
    <t>Среднемесячная заработная плата по малым предприятиям, рублей</t>
  </si>
  <si>
    <r>
      <t xml:space="preserve">Удельный вес среднесписочной численности работников </t>
    </r>
    <r>
      <rPr>
        <u val="single"/>
        <sz val="10"/>
        <rFont val="Arial Cyr"/>
        <family val="2"/>
      </rPr>
      <t xml:space="preserve">малых и средних предприятий </t>
    </r>
    <r>
      <rPr>
        <sz val="10"/>
        <rFont val="Arial Cyr"/>
        <family val="2"/>
      </rPr>
      <t>в общей численности работников всех предприятий и организаций</t>
    </r>
  </si>
  <si>
    <t>2012 год</t>
  </si>
  <si>
    <t>2013 год</t>
  </si>
  <si>
    <t>2014 год</t>
  </si>
  <si>
    <t>2015 год</t>
  </si>
  <si>
    <t>2012 -2015 годы - по данным государственного статистического регистра по городу Орлу. В 2016 году - по итогам сплошного наблюдения Орелстата за деятельностью субъектов малого предпринимательства, с 2017 года - по данным ЕГРССМП ФНС России</t>
  </si>
  <si>
    <t>Примечания</t>
  </si>
  <si>
    <t>срок получения информации - конец марта года, следующего за отчетным</t>
  </si>
  <si>
    <t>с 2015 года показатель Орелстатом на разрабатывается</t>
  </si>
  <si>
    <t>н.д</t>
  </si>
  <si>
    <t>с 2016 года показатель Орелстатом на разрабатывается</t>
  </si>
  <si>
    <t>срок получения информации - конец июля года, следующего за отчетным</t>
  </si>
  <si>
    <t>Количество субъектов малого и среднего предпринимательства , ед.</t>
  </si>
  <si>
    <t>в расчете на одного работающего на всех МП, млн.руб.</t>
  </si>
  <si>
    <t>Количество субъектов малого и среднего предпринимательства  в расчете на 10 тыс.населения (на конец года)</t>
  </si>
  <si>
    <t>2016 
год</t>
  </si>
  <si>
    <t>2017 
год</t>
  </si>
  <si>
    <t>Статистические отчетные данные по ССМП за 2012-2017 годы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</si>
</sst>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</numFmts>
  <fonts count="4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i/>
      <sz val="9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i/>
      <sz val="8"/>
      <name val="Arial Cyr"/>
      <family val="2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172" fontId="0" fillId="0" borderId="10" xfId="0" applyNumberFormat="1" applyBorder="1" applyAlignment="1">
      <alignment vertical="top" wrapText="1"/>
    </xf>
    <xf numFmtId="0" fontId="3" fillId="0" borderId="10" xfId="0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1" fontId="0" fillId="0" borderId="10" xfId="0" applyNumberFormat="1" applyBorder="1" applyAlignment="1">
      <alignment vertical="top" wrapText="1"/>
    </xf>
    <xf numFmtId="172" fontId="0" fillId="0" borderId="0" xfId="0" applyNumberFormat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172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zoomScalePageLayoutView="0" workbookViewId="0" topLeftCell="A1">
      <selection activeCell="A1" sqref="A1:H1"/>
    </sheetView>
  </sheetViews>
  <sheetFormatPr defaultColWidth="8.875" defaultRowHeight="12.75"/>
  <cols>
    <col min="1" max="1" width="31.125" style="1" customWidth="1"/>
    <col min="2" max="2" width="7.875" style="1" customWidth="1"/>
    <col min="3" max="3" width="7.625" style="1" customWidth="1"/>
    <col min="4" max="4" width="7.75390625" style="1" customWidth="1"/>
    <col min="5" max="5" width="7.375" style="1" customWidth="1"/>
    <col min="6" max="6" width="8.625" style="1" customWidth="1"/>
    <col min="7" max="7" width="8.875" style="1" customWidth="1"/>
    <col min="8" max="8" width="32.875" style="13" customWidth="1"/>
    <col min="9" max="16384" width="8.875" style="1" customWidth="1"/>
  </cols>
  <sheetData>
    <row r="1" spans="1:8" ht="24" customHeight="1">
      <c r="A1" s="17" t="s">
        <v>30</v>
      </c>
      <c r="B1" s="17"/>
      <c r="C1" s="17"/>
      <c r="D1" s="17"/>
      <c r="E1" s="17"/>
      <c r="F1" s="17"/>
      <c r="G1" s="17"/>
      <c r="H1" s="17"/>
    </row>
    <row r="3" spans="1:8" ht="36" customHeight="1">
      <c r="A3" s="14" t="s">
        <v>0</v>
      </c>
      <c r="B3" s="16" t="s">
        <v>14</v>
      </c>
      <c r="C3" s="16" t="s">
        <v>15</v>
      </c>
      <c r="D3" s="16" t="s">
        <v>16</v>
      </c>
      <c r="E3" s="16" t="s">
        <v>17</v>
      </c>
      <c r="F3" s="16" t="s">
        <v>28</v>
      </c>
      <c r="G3" s="16" t="s">
        <v>29</v>
      </c>
      <c r="H3" s="15" t="s">
        <v>19</v>
      </c>
    </row>
    <row r="4" spans="1:8" ht="120" customHeight="1">
      <c r="A4" s="3" t="s">
        <v>25</v>
      </c>
      <c r="B4" s="2">
        <v>15387</v>
      </c>
      <c r="C4" s="2">
        <v>14267</v>
      </c>
      <c r="D4" s="2">
        <v>14174</v>
      </c>
      <c r="E4" s="2">
        <v>14800</v>
      </c>
      <c r="F4" s="2">
        <v>14070</v>
      </c>
      <c r="G4" s="2">
        <v>14488</v>
      </c>
      <c r="H4" s="10" t="s">
        <v>18</v>
      </c>
    </row>
    <row r="5" spans="1:8" ht="60" customHeight="1">
      <c r="A5" s="3" t="s">
        <v>27</v>
      </c>
      <c r="B5" s="2">
        <v>482.9</v>
      </c>
      <c r="C5" s="2">
        <v>449.2</v>
      </c>
      <c r="D5" s="2">
        <v>445.3</v>
      </c>
      <c r="E5" s="2">
        <v>463.1</v>
      </c>
      <c r="F5" s="2">
        <v>440.9</v>
      </c>
      <c r="G5" s="2">
        <v>457.1</v>
      </c>
      <c r="H5" s="10" t="s">
        <v>20</v>
      </c>
    </row>
    <row r="6" spans="1:8" ht="35.25" customHeight="1">
      <c r="A6" s="2" t="s">
        <v>1</v>
      </c>
      <c r="B6" s="4">
        <v>49769.318</v>
      </c>
      <c r="C6" s="4">
        <v>72727.452</v>
      </c>
      <c r="D6" s="4">
        <v>84993.066</v>
      </c>
      <c r="E6" s="4">
        <v>93185.1</v>
      </c>
      <c r="F6" s="4">
        <v>102370.9</v>
      </c>
      <c r="G6" s="4">
        <v>109714.4</v>
      </c>
      <c r="H6" s="10" t="s">
        <v>2</v>
      </c>
    </row>
    <row r="7" spans="1:8" s="7" customFormat="1" ht="27.75" customHeight="1">
      <c r="A7" s="5" t="s">
        <v>26</v>
      </c>
      <c r="B7" s="6">
        <f aca="true" t="shared" si="0" ref="B7:G7">B6/B15</f>
        <v>1.6564925278748543</v>
      </c>
      <c r="C7" s="6">
        <f t="shared" si="0"/>
        <v>2.431543029087262</v>
      </c>
      <c r="D7" s="6">
        <f t="shared" si="0"/>
        <v>2.971993356178754</v>
      </c>
      <c r="E7" s="6">
        <f t="shared" si="0"/>
        <v>3.438945270694173</v>
      </c>
      <c r="F7" s="6">
        <f t="shared" si="0"/>
        <v>3.766544022958902</v>
      </c>
      <c r="G7" s="6">
        <f t="shared" si="0"/>
        <v>3.643665105775298</v>
      </c>
      <c r="H7" s="11" t="s">
        <v>3</v>
      </c>
    </row>
    <row r="8" spans="1:8" ht="84" customHeight="1">
      <c r="A8" s="2" t="s">
        <v>4</v>
      </c>
      <c r="B8" s="4">
        <v>6272.576</v>
      </c>
      <c r="C8" s="4">
        <v>5295.998</v>
      </c>
      <c r="D8" s="4">
        <f>5993.807+198.057</f>
        <v>6191.864</v>
      </c>
      <c r="E8" s="4" t="s">
        <v>22</v>
      </c>
      <c r="F8" s="4" t="s">
        <v>22</v>
      </c>
      <c r="G8" s="4" t="s">
        <v>22</v>
      </c>
      <c r="H8" s="10" t="s">
        <v>21</v>
      </c>
    </row>
    <row r="9" spans="1:8" s="7" customFormat="1" ht="30" customHeight="1">
      <c r="A9" s="5" t="s">
        <v>5</v>
      </c>
      <c r="B9" s="6">
        <f>B8/(169+441+4+24+9)</f>
        <v>9.694862442040186</v>
      </c>
      <c r="C9" s="6">
        <f>C8/(160+477+5+26+1+9)</f>
        <v>7.811206489675516</v>
      </c>
      <c r="D9" s="6">
        <f>D8/(159+448+2+6+6+23)</f>
        <v>9.614695652173912</v>
      </c>
      <c r="E9" s="4" t="s">
        <v>22</v>
      </c>
      <c r="F9" s="4" t="s">
        <v>22</v>
      </c>
      <c r="G9" s="4" t="s">
        <v>22</v>
      </c>
      <c r="H9" s="11" t="s">
        <v>3</v>
      </c>
    </row>
    <row r="10" spans="1:8" ht="50.25" customHeight="1">
      <c r="A10" s="2" t="s">
        <v>6</v>
      </c>
      <c r="B10" s="4">
        <v>1268.266</v>
      </c>
      <c r="C10" s="4">
        <v>1860.291</v>
      </c>
      <c r="D10" s="4">
        <f>6371.255-4645.936</f>
        <v>1725.3190000000004</v>
      </c>
      <c r="E10" s="4">
        <v>472.7</v>
      </c>
      <c r="F10" s="4">
        <v>2062.6</v>
      </c>
      <c r="G10" s="4">
        <v>2500.8</v>
      </c>
      <c r="H10" s="10" t="s">
        <v>24</v>
      </c>
    </row>
    <row r="11" spans="1:8" ht="54.75" customHeight="1">
      <c r="A11" s="2" t="s">
        <v>7</v>
      </c>
      <c r="B11" s="4">
        <v>20072.415</v>
      </c>
      <c r="C11" s="4">
        <v>20743.351</v>
      </c>
      <c r="D11" s="4">
        <f>53922.193-29669.879</f>
        <v>24252.314</v>
      </c>
      <c r="E11" s="4">
        <v>29674.2</v>
      </c>
      <c r="F11" s="4" t="s">
        <v>22</v>
      </c>
      <c r="G11" s="4" t="s">
        <v>22</v>
      </c>
      <c r="H11" s="10" t="s">
        <v>23</v>
      </c>
    </row>
    <row r="12" spans="1:8" ht="59.25" customHeight="1">
      <c r="A12" s="2" t="s">
        <v>8</v>
      </c>
      <c r="B12" s="4">
        <v>144.292</v>
      </c>
      <c r="C12" s="4">
        <v>1742.45</v>
      </c>
      <c r="D12" s="4">
        <f>2420.897-604.776</f>
        <v>1816.121</v>
      </c>
      <c r="E12" s="4">
        <v>1823.7</v>
      </c>
      <c r="F12" s="4" t="s">
        <v>22</v>
      </c>
      <c r="G12" s="4" t="s">
        <v>22</v>
      </c>
      <c r="H12" s="10" t="s">
        <v>23</v>
      </c>
    </row>
    <row r="13" spans="1:8" ht="46.5" customHeight="1">
      <c r="A13" s="2" t="s">
        <v>9</v>
      </c>
      <c r="B13" s="4">
        <v>1185.824</v>
      </c>
      <c r="C13" s="4">
        <v>3084.668</v>
      </c>
      <c r="D13" s="4">
        <f>9352.216-6675.54</f>
        <v>2676.6760000000004</v>
      </c>
      <c r="E13" s="4">
        <v>2737.4</v>
      </c>
      <c r="F13" s="4">
        <v>3488</v>
      </c>
      <c r="G13" s="4">
        <v>3179.8</v>
      </c>
      <c r="H13" s="10" t="s">
        <v>24</v>
      </c>
    </row>
    <row r="14" spans="1:8" ht="43.5" customHeight="1">
      <c r="A14" s="2" t="s">
        <v>10</v>
      </c>
      <c r="B14" s="4">
        <v>1540.987</v>
      </c>
      <c r="C14" s="4">
        <v>4366.882</v>
      </c>
      <c r="D14" s="4">
        <f>12948.618-8743.251</f>
        <v>4205.367</v>
      </c>
      <c r="E14" s="4">
        <v>5071.1</v>
      </c>
      <c r="F14" s="4">
        <v>5373.9</v>
      </c>
      <c r="G14" s="4">
        <v>5675.7</v>
      </c>
      <c r="H14" s="10" t="s">
        <v>24</v>
      </c>
    </row>
    <row r="15" spans="1:8" ht="45" customHeight="1">
      <c r="A15" s="2" t="s">
        <v>11</v>
      </c>
      <c r="B15" s="8">
        <v>30045</v>
      </c>
      <c r="C15" s="8">
        <v>29910</v>
      </c>
      <c r="D15" s="8">
        <f>123248-94650</f>
        <v>28598</v>
      </c>
      <c r="E15" s="8">
        <v>27097</v>
      </c>
      <c r="F15" s="8">
        <v>27179</v>
      </c>
      <c r="G15" s="8">
        <v>30111</v>
      </c>
      <c r="H15" s="10" t="s">
        <v>24</v>
      </c>
    </row>
    <row r="16" spans="1:8" ht="45" customHeight="1">
      <c r="A16" s="2" t="s">
        <v>12</v>
      </c>
      <c r="B16" s="8">
        <v>12903</v>
      </c>
      <c r="C16" s="8">
        <v>14139</v>
      </c>
      <c r="D16" s="8">
        <f>(34525624.8-29486466.1)/12/D15*1000</f>
        <v>14683.890190456197</v>
      </c>
      <c r="E16" s="8">
        <v>15610</v>
      </c>
      <c r="F16" s="8">
        <v>16934</v>
      </c>
      <c r="G16" s="8">
        <v>19082</v>
      </c>
      <c r="H16" s="10" t="s">
        <v>24</v>
      </c>
    </row>
    <row r="17" spans="1:8" ht="75" customHeight="1">
      <c r="A17" s="2" t="s">
        <v>13</v>
      </c>
      <c r="B17" s="4">
        <v>27.8</v>
      </c>
      <c r="C17" s="4">
        <v>27.7</v>
      </c>
      <c r="D17" s="4">
        <f>(3847+D15)/123248*100</f>
        <v>26.324970790601064</v>
      </c>
      <c r="E17" s="4">
        <v>25.7</v>
      </c>
      <c r="F17" s="4">
        <v>26.8</v>
      </c>
      <c r="G17" s="4">
        <v>27.5</v>
      </c>
      <c r="H17" s="10" t="s">
        <v>2</v>
      </c>
    </row>
    <row r="18" spans="2:8" ht="12.75">
      <c r="B18" s="9"/>
      <c r="C18" s="9"/>
      <c r="D18" s="9"/>
      <c r="E18" s="9"/>
      <c r="F18" s="9"/>
      <c r="G18" s="9"/>
      <c r="H18" s="12"/>
    </row>
    <row r="19" spans="2:8" ht="12.75">
      <c r="B19" s="9"/>
      <c r="C19" s="9"/>
      <c r="D19" s="9"/>
      <c r="E19" s="9"/>
      <c r="F19" s="9"/>
      <c r="G19" s="9"/>
      <c r="H19" s="12"/>
    </row>
    <row r="20" spans="2:8" ht="12.75">
      <c r="B20" s="9"/>
      <c r="C20" s="9"/>
      <c r="D20" s="9"/>
      <c r="E20" s="9"/>
      <c r="F20" s="9"/>
      <c r="G20" s="9"/>
      <c r="H20" s="12"/>
    </row>
  </sheetData>
  <sheetProtection selectLockedCells="1" selectUnlockedCells="1"/>
  <mergeCells count="1">
    <mergeCell ref="A1:H1"/>
  </mergeCells>
  <printOptions/>
  <pageMargins left="0.66" right="0.28" top="0.63" bottom="0.69" header="0.5118055555555555" footer="0.511805555555555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trakhinina-zhv</cp:lastModifiedBy>
  <cp:lastPrinted>2018-12-10T08:01:14Z</cp:lastPrinted>
  <dcterms:created xsi:type="dcterms:W3CDTF">2018-12-10T08:02:32Z</dcterms:created>
  <dcterms:modified xsi:type="dcterms:W3CDTF">2018-12-10T12:49:36Z</dcterms:modified>
  <cp:category/>
  <cp:version/>
  <cp:contentType/>
  <cp:contentStatus/>
</cp:coreProperties>
</file>