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10.19" sheetId="1" r:id="rId1"/>
  </sheets>
  <definedNames>
    <definedName name="_xlnm.Print_Area" localSheetId="0">'на 01.10.19'!$A$1:$N$40</definedName>
  </definedNames>
  <calcPr fullCalcOnLoad="1"/>
</workbook>
</file>

<file path=xl/sharedStrings.xml><?xml version="1.0" encoding="utf-8"?>
<sst xmlns="http://schemas.openxmlformats.org/spreadsheetml/2006/main" count="74" uniqueCount="55">
  <si>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</si>
  <si>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</si>
  <si>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</si>
  <si>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</si>
  <si>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</si>
  <si>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</si>
  <si>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</si>
  <si>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</si>
  <si>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</si>
  <si>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</si>
  <si>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</si>
  <si>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</si>
  <si>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</si>
  <si>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</si>
  <si>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</si>
  <si>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</si>
  <si>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</si>
  <si>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</si>
  <si>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</si>
  <si>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</si>
  <si>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</si>
  <si>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</si>
  <si>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</si>
  <si>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</si>
  <si>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</si>
  <si>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</si>
  <si>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</si>
  <si>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</si>
  <si>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УФК по Орловской области</t>
  </si>
  <si>
    <t>Дата получения</t>
  </si>
  <si>
    <t xml:space="preserve">Получено в 2019 г.           (тыс. руб.)                                     </t>
  </si>
  <si>
    <t xml:space="preserve">Погашено в 2019 г.                 </t>
  </si>
  <si>
    <t>№021/18-КС от 30.03.2018</t>
  </si>
  <si>
    <t>№033/18-КС от 22.05.2018</t>
  </si>
  <si>
    <t>№035/18-КС от 25.05.2018</t>
  </si>
  <si>
    <t>№036/18-КС от 29.05.2018</t>
  </si>
  <si>
    <t xml:space="preserve">АО Банк "Северный морской путь" </t>
  </si>
  <si>
    <t>№051/18-КС от 24.09.2018</t>
  </si>
  <si>
    <t>№049/18-КС от 28.08.2018</t>
  </si>
  <si>
    <t>№053/18-КС от 24.09.2018</t>
  </si>
  <si>
    <t>№052/18-КС от 24.09.2018</t>
  </si>
  <si>
    <t>Департамент финансов Орловской области</t>
  </si>
  <si>
    <t>№10 от 21.12.2017</t>
  </si>
  <si>
    <t>№3 от 12.12.2018</t>
  </si>
  <si>
    <t>№54-09-28/2 от 08.02.2019</t>
  </si>
  <si>
    <t>№020/19-КС от 14.05.2019</t>
  </si>
  <si>
    <t>№022/19-КС от 20.05.2019</t>
  </si>
  <si>
    <t>№024/19-КС от 22.05.2019</t>
  </si>
  <si>
    <t xml:space="preserve">                          Выписка (расшифровка) из долговой книги города Орла по состоянию на 01.10.2019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</si>
  <si>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01.01.2019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</si>
  <si>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rFont val="Arial Cyr"/>
        <family val="0"/>
      </rPr>
      <t xml:space="preserve"> 01.10.2019 г</t>
    </r>
    <r>
      <rPr>
        <sz val="10"/>
        <rFont val="Arial Cyr"/>
        <family val="0"/>
      </rPr>
      <t>. (тыс.руб.)</t>
    </r>
  </si>
  <si>
    <t>№035/19-КС от 20.08.2019</t>
  </si>
  <si>
    <t xml:space="preserve">АО "АЛЬФА-БАНК" </t>
  </si>
  <si>
    <t>№036/19-КС от 20.08.2019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</si>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</sst>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/>
    </xf>
    <xf numFmtId="171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14" fontId="1" fillId="0" borderId="14" xfId="0" applyNumberFormat="1" applyFont="1" applyBorder="1" applyAlignment="1">
      <alignment horizontal="right" vertical="center"/>
    </xf>
    <xf numFmtId="14" fontId="1" fillId="0" borderId="15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14" fontId="1" fillId="0" borderId="17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1" fontId="1" fillId="0" borderId="14" xfId="0" applyNumberFormat="1" applyFont="1" applyBorder="1" applyAlignment="1">
      <alignment horizontal="right" vertical="center"/>
    </xf>
    <xf numFmtId="171" fontId="1" fillId="0" borderId="17" xfId="0" applyNumberFormat="1" applyFont="1" applyBorder="1" applyAlignment="1">
      <alignment horizontal="right" vertical="center"/>
    </xf>
    <xf numFmtId="171" fontId="1" fillId="0" borderId="15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1" fillId="0" borderId="14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 vertical="center"/>
    </xf>
    <xf numFmtId="14" fontId="1" fillId="0" borderId="17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/>
    </xf>
    <xf numFmtId="0" fontId="1" fillId="0" borderId="15" xfId="0" applyFont="1" applyFill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P43"/>
  <sheetViews>
    <sheetView tabSelected="1" view="pageBreakPreview" zoomScaleSheetLayoutView="100" zoomScalePageLayoutView="0" workbookViewId="0" topLeftCell="A1">
      <selection activeCell="D39" sqref="D39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3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3.875" style="0" customWidth="1"/>
    <col min="14" max="14" width="16.25390625" style="0" customWidth="1"/>
  </cols>
  <sheetData>
    <row r="1" spans="1:14" ht="20.25" customHeight="1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47.25" customHeight="1">
      <c r="A2" s="59" t="s">
        <v>0</v>
      </c>
      <c r="B2" s="59" t="s">
        <v>2</v>
      </c>
      <c r="C2" s="92" t="s">
        <v>49</v>
      </c>
      <c r="D2" s="59" t="s">
        <v>1</v>
      </c>
      <c r="E2" s="56" t="s">
        <v>7</v>
      </c>
      <c r="F2" s="61" t="s">
        <v>22</v>
      </c>
      <c r="G2" s="62"/>
      <c r="H2" s="56" t="s">
        <v>29</v>
      </c>
      <c r="I2" s="56" t="s">
        <v>30</v>
      </c>
      <c r="J2" s="61" t="s">
        <v>31</v>
      </c>
      <c r="K2" s="62"/>
      <c r="L2" s="61" t="s">
        <v>50</v>
      </c>
      <c r="M2" s="93"/>
      <c r="N2" s="94"/>
    </row>
    <row r="3" spans="1:14" ht="36" customHeight="1">
      <c r="A3" s="60"/>
      <c r="B3" s="60"/>
      <c r="C3" s="95"/>
      <c r="D3" s="60"/>
      <c r="E3" s="57"/>
      <c r="F3" s="31" t="s">
        <v>20</v>
      </c>
      <c r="G3" s="31" t="s">
        <v>3</v>
      </c>
      <c r="H3" s="57"/>
      <c r="I3" s="57"/>
      <c r="J3" s="31" t="s">
        <v>21</v>
      </c>
      <c r="K3" s="31" t="s">
        <v>26</v>
      </c>
      <c r="L3" s="32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" customFormat="1" ht="18" customHeight="1">
      <c r="A6" s="8"/>
      <c r="B6" s="9" t="s">
        <v>27</v>
      </c>
      <c r="C6" s="10">
        <v>100000</v>
      </c>
      <c r="D6" s="34" t="s">
        <v>32</v>
      </c>
      <c r="E6" s="35">
        <v>9</v>
      </c>
      <c r="F6" s="10">
        <v>100000</v>
      </c>
      <c r="G6" s="36">
        <v>43560</v>
      </c>
      <c r="H6" s="36">
        <v>43195</v>
      </c>
      <c r="I6" s="10"/>
      <c r="J6" s="41">
        <v>43517</v>
      </c>
      <c r="K6" s="10">
        <f>C6</f>
        <v>100000</v>
      </c>
      <c r="L6" s="11">
        <f>N6</f>
        <v>0</v>
      </c>
      <c r="M6" s="37"/>
      <c r="N6" s="11">
        <f>C6-K6</f>
        <v>0</v>
      </c>
    </row>
    <row r="7" spans="1:14" s="3" customFormat="1" ht="18" customHeight="1">
      <c r="A7" s="8"/>
      <c r="B7" s="9" t="s">
        <v>27</v>
      </c>
      <c r="C7" s="10">
        <v>230000</v>
      </c>
      <c r="D7" s="34" t="s">
        <v>33</v>
      </c>
      <c r="E7" s="42">
        <v>7.705</v>
      </c>
      <c r="F7" s="10">
        <v>230000</v>
      </c>
      <c r="G7" s="36">
        <v>43608</v>
      </c>
      <c r="H7" s="36">
        <v>43243</v>
      </c>
      <c r="I7" s="10"/>
      <c r="J7" s="41">
        <v>43608</v>
      </c>
      <c r="K7" s="10">
        <v>230000</v>
      </c>
      <c r="L7" s="11">
        <f>N7</f>
        <v>0</v>
      </c>
      <c r="M7" s="37"/>
      <c r="N7" s="11">
        <f>C7-K7</f>
        <v>0</v>
      </c>
    </row>
    <row r="8" spans="1:14" s="3" customFormat="1" ht="18" customHeight="1">
      <c r="A8" s="8"/>
      <c r="B8" s="9" t="s">
        <v>27</v>
      </c>
      <c r="C8" s="10">
        <v>236000</v>
      </c>
      <c r="D8" s="34" t="s">
        <v>34</v>
      </c>
      <c r="E8" s="42">
        <v>7.705</v>
      </c>
      <c r="F8" s="10">
        <v>236000</v>
      </c>
      <c r="G8" s="36">
        <v>43610</v>
      </c>
      <c r="H8" s="36">
        <v>43245</v>
      </c>
      <c r="I8" s="10"/>
      <c r="J8" s="41">
        <v>43609</v>
      </c>
      <c r="K8" s="10">
        <v>236000</v>
      </c>
      <c r="L8" s="11">
        <f>N8</f>
        <v>0</v>
      </c>
      <c r="M8" s="37"/>
      <c r="N8" s="11">
        <f>C8-K8</f>
        <v>0</v>
      </c>
    </row>
    <row r="9" spans="1:14" s="3" customFormat="1" ht="18" customHeight="1">
      <c r="A9" s="77"/>
      <c r="B9" s="80" t="s">
        <v>27</v>
      </c>
      <c r="C9" s="10">
        <v>739500.6</v>
      </c>
      <c r="D9" s="82" t="s">
        <v>35</v>
      </c>
      <c r="E9" s="85">
        <v>8.955</v>
      </c>
      <c r="F9" s="68">
        <v>933500.6</v>
      </c>
      <c r="G9" s="70">
        <v>43614</v>
      </c>
      <c r="H9" s="36">
        <v>43249</v>
      </c>
      <c r="I9" s="10"/>
      <c r="J9" s="41">
        <v>43614</v>
      </c>
      <c r="K9" s="10">
        <v>739500.6</v>
      </c>
      <c r="L9" s="63">
        <v>0</v>
      </c>
      <c r="M9" s="74"/>
      <c r="N9" s="63">
        <v>0</v>
      </c>
    </row>
    <row r="10" spans="1:14" s="3" customFormat="1" ht="18" customHeight="1">
      <c r="A10" s="78"/>
      <c r="B10" s="81"/>
      <c r="C10" s="63">
        <v>194000</v>
      </c>
      <c r="D10" s="83"/>
      <c r="E10" s="86"/>
      <c r="F10" s="72"/>
      <c r="G10" s="73"/>
      <c r="H10" s="66">
        <v>43266</v>
      </c>
      <c r="I10" s="10"/>
      <c r="J10" s="41">
        <v>43614</v>
      </c>
      <c r="K10" s="10">
        <v>68130</v>
      </c>
      <c r="L10" s="64"/>
      <c r="M10" s="75"/>
      <c r="N10" s="64"/>
    </row>
    <row r="11" spans="1:14" s="3" customFormat="1" ht="18" customHeight="1">
      <c r="A11" s="79"/>
      <c r="B11" s="81"/>
      <c r="C11" s="65"/>
      <c r="D11" s="84"/>
      <c r="E11" s="87"/>
      <c r="F11" s="69"/>
      <c r="G11" s="71"/>
      <c r="H11" s="67"/>
      <c r="I11" s="43"/>
      <c r="J11" s="41">
        <v>43517</v>
      </c>
      <c r="K11" s="10">
        <v>125870</v>
      </c>
      <c r="L11" s="65"/>
      <c r="M11" s="76"/>
      <c r="N11" s="65"/>
    </row>
    <row r="12" spans="1:14" s="45" customFormat="1" ht="30" customHeight="1">
      <c r="A12" s="44"/>
      <c r="B12" s="9" t="s">
        <v>36</v>
      </c>
      <c r="C12" s="10">
        <v>110000</v>
      </c>
      <c r="D12" s="34" t="s">
        <v>37</v>
      </c>
      <c r="E12" s="35">
        <v>8.1</v>
      </c>
      <c r="F12" s="10">
        <v>110000</v>
      </c>
      <c r="G12" s="36">
        <v>43734</v>
      </c>
      <c r="H12" s="36">
        <v>43369</v>
      </c>
      <c r="I12" s="10"/>
      <c r="J12" s="41">
        <v>43642</v>
      </c>
      <c r="K12" s="11">
        <v>110000</v>
      </c>
      <c r="L12" s="11">
        <f aca="true" t="shared" si="0" ref="L12:L22">N12</f>
        <v>0</v>
      </c>
      <c r="M12" s="37"/>
      <c r="N12" s="11">
        <f>C12-K12</f>
        <v>0</v>
      </c>
    </row>
    <row r="13" spans="1:14" s="45" customFormat="1" ht="18" customHeight="1">
      <c r="A13" s="44"/>
      <c r="B13" s="9" t="s">
        <v>27</v>
      </c>
      <c r="C13" s="10">
        <v>133000</v>
      </c>
      <c r="D13" s="34" t="s">
        <v>38</v>
      </c>
      <c r="E13" s="35">
        <v>7.96</v>
      </c>
      <c r="F13" s="10">
        <v>133000</v>
      </c>
      <c r="G13" s="36">
        <v>43735</v>
      </c>
      <c r="H13" s="36">
        <v>43370</v>
      </c>
      <c r="I13" s="10"/>
      <c r="J13" s="33">
        <v>43705</v>
      </c>
      <c r="K13" s="10">
        <v>133000</v>
      </c>
      <c r="L13" s="11">
        <f t="shared" si="0"/>
        <v>0</v>
      </c>
      <c r="M13" s="37"/>
      <c r="N13" s="11">
        <f>C13-K13</f>
        <v>0</v>
      </c>
    </row>
    <row r="14" spans="1:14" s="45" customFormat="1" ht="18" customHeight="1">
      <c r="A14" s="88"/>
      <c r="B14" s="80" t="s">
        <v>27</v>
      </c>
      <c r="C14" s="10">
        <v>61000</v>
      </c>
      <c r="D14" s="82" t="s">
        <v>39</v>
      </c>
      <c r="E14" s="90">
        <v>8.1</v>
      </c>
      <c r="F14" s="74">
        <v>240000</v>
      </c>
      <c r="G14" s="66">
        <v>43735</v>
      </c>
      <c r="H14" s="36">
        <v>43370</v>
      </c>
      <c r="I14" s="10"/>
      <c r="J14" s="41">
        <v>43642</v>
      </c>
      <c r="K14" s="10">
        <v>61000</v>
      </c>
      <c r="L14" s="11">
        <f t="shared" si="0"/>
        <v>0</v>
      </c>
      <c r="M14" s="37"/>
      <c r="N14" s="11">
        <f>C14-K14</f>
        <v>0</v>
      </c>
    </row>
    <row r="15" spans="1:14" s="45" customFormat="1" ht="18" customHeight="1">
      <c r="A15" s="96"/>
      <c r="B15" s="81"/>
      <c r="C15" s="10">
        <v>179000</v>
      </c>
      <c r="D15" s="83"/>
      <c r="E15" s="97"/>
      <c r="F15" s="75"/>
      <c r="G15" s="98"/>
      <c r="H15" s="36">
        <v>43402</v>
      </c>
      <c r="I15" s="10"/>
      <c r="J15" s="41">
        <v>43642</v>
      </c>
      <c r="K15" s="10">
        <v>54870</v>
      </c>
      <c r="L15" s="99">
        <f t="shared" si="0"/>
        <v>0</v>
      </c>
      <c r="M15" s="74"/>
      <c r="N15" s="99">
        <f>C15-K15-K16</f>
        <v>0</v>
      </c>
    </row>
    <row r="16" spans="1:14" s="45" customFormat="1" ht="18" customHeight="1">
      <c r="A16" s="89"/>
      <c r="B16" s="100"/>
      <c r="C16" s="10"/>
      <c r="D16" s="84"/>
      <c r="E16" s="91"/>
      <c r="F16" s="76"/>
      <c r="G16" s="67"/>
      <c r="H16" s="36"/>
      <c r="I16" s="10"/>
      <c r="J16" s="33">
        <v>43705</v>
      </c>
      <c r="K16" s="10">
        <v>124130</v>
      </c>
      <c r="L16" s="101"/>
      <c r="M16" s="76"/>
      <c r="N16" s="101"/>
    </row>
    <row r="17" spans="1:14" s="45" customFormat="1" ht="18" customHeight="1">
      <c r="A17" s="44"/>
      <c r="B17" s="9" t="s">
        <v>27</v>
      </c>
      <c r="C17" s="10">
        <v>260000</v>
      </c>
      <c r="D17" s="34" t="s">
        <v>40</v>
      </c>
      <c r="E17" s="35">
        <v>8.1</v>
      </c>
      <c r="F17" s="10">
        <v>260000</v>
      </c>
      <c r="G17" s="36">
        <v>43767</v>
      </c>
      <c r="H17" s="36">
        <v>43402</v>
      </c>
      <c r="I17" s="10"/>
      <c r="J17" s="33"/>
      <c r="K17" s="10"/>
      <c r="L17" s="11">
        <f t="shared" si="0"/>
        <v>260000</v>
      </c>
      <c r="M17" s="37"/>
      <c r="N17" s="11">
        <f>C17</f>
        <v>260000</v>
      </c>
    </row>
    <row r="18" spans="1:14" s="45" customFormat="1" ht="29.25">
      <c r="A18" s="44"/>
      <c r="B18" s="9" t="s">
        <v>36</v>
      </c>
      <c r="C18" s="10"/>
      <c r="D18" s="34" t="s">
        <v>45</v>
      </c>
      <c r="E18" s="35">
        <v>9.5</v>
      </c>
      <c r="F18" s="43">
        <v>225870</v>
      </c>
      <c r="G18" s="51">
        <v>43967</v>
      </c>
      <c r="H18" s="41">
        <v>43602</v>
      </c>
      <c r="I18" s="43">
        <v>225870</v>
      </c>
      <c r="J18" s="33"/>
      <c r="K18" s="10"/>
      <c r="L18" s="11">
        <f t="shared" si="0"/>
        <v>225870</v>
      </c>
      <c r="M18" s="37"/>
      <c r="N18" s="11">
        <f aca="true" t="shared" si="1" ref="N18:N23">I18</f>
        <v>225870</v>
      </c>
    </row>
    <row r="19" spans="1:14" s="45" customFormat="1" ht="15">
      <c r="A19" s="88"/>
      <c r="B19" s="80" t="s">
        <v>27</v>
      </c>
      <c r="C19" s="10"/>
      <c r="D19" s="82" t="s">
        <v>46</v>
      </c>
      <c r="E19" s="90">
        <v>9.5</v>
      </c>
      <c r="F19" s="68">
        <v>466000</v>
      </c>
      <c r="G19" s="70">
        <v>43972</v>
      </c>
      <c r="H19" s="41">
        <v>43607</v>
      </c>
      <c r="I19" s="10">
        <v>230000</v>
      </c>
      <c r="J19" s="33"/>
      <c r="K19" s="10"/>
      <c r="L19" s="11">
        <f t="shared" si="0"/>
        <v>230000</v>
      </c>
      <c r="M19" s="37"/>
      <c r="N19" s="11">
        <f t="shared" si="1"/>
        <v>230000</v>
      </c>
    </row>
    <row r="20" spans="1:14" s="45" customFormat="1" ht="15">
      <c r="A20" s="89"/>
      <c r="B20" s="81"/>
      <c r="C20" s="10"/>
      <c r="D20" s="84"/>
      <c r="E20" s="91"/>
      <c r="F20" s="69"/>
      <c r="G20" s="71"/>
      <c r="H20" s="41">
        <v>43608</v>
      </c>
      <c r="I20" s="10">
        <v>236000</v>
      </c>
      <c r="J20" s="33"/>
      <c r="K20" s="10"/>
      <c r="L20" s="11">
        <f t="shared" si="0"/>
        <v>236000</v>
      </c>
      <c r="M20" s="37"/>
      <c r="N20" s="11">
        <f t="shared" si="1"/>
        <v>236000</v>
      </c>
    </row>
    <row r="21" spans="1:14" s="45" customFormat="1" ht="15">
      <c r="A21" s="44"/>
      <c r="B21" s="9" t="s">
        <v>27</v>
      </c>
      <c r="C21" s="10"/>
      <c r="D21" s="34" t="s">
        <v>47</v>
      </c>
      <c r="E21" s="35">
        <v>9.5</v>
      </c>
      <c r="F21" s="43">
        <v>807630.6</v>
      </c>
      <c r="G21" s="51">
        <v>43978</v>
      </c>
      <c r="H21" s="51">
        <v>43613</v>
      </c>
      <c r="I21" s="43">
        <v>807630.6</v>
      </c>
      <c r="J21" s="33"/>
      <c r="K21" s="10"/>
      <c r="L21" s="11">
        <f t="shared" si="0"/>
        <v>807630.6</v>
      </c>
      <c r="M21" s="37"/>
      <c r="N21" s="11">
        <f t="shared" si="1"/>
        <v>807630.6</v>
      </c>
    </row>
    <row r="22" spans="1:14" s="45" customFormat="1" ht="15">
      <c r="A22" s="44"/>
      <c r="B22" s="9" t="s">
        <v>27</v>
      </c>
      <c r="C22" s="10"/>
      <c r="D22" s="34" t="s">
        <v>51</v>
      </c>
      <c r="E22" s="35">
        <v>7.83</v>
      </c>
      <c r="F22" s="43">
        <v>257130</v>
      </c>
      <c r="G22" s="51">
        <v>44068</v>
      </c>
      <c r="H22" s="51">
        <v>43703</v>
      </c>
      <c r="I22" s="43">
        <v>257130</v>
      </c>
      <c r="J22" s="33"/>
      <c r="K22" s="10"/>
      <c r="L22" s="11">
        <f t="shared" si="0"/>
        <v>257130</v>
      </c>
      <c r="M22" s="37"/>
      <c r="N22" s="11">
        <f t="shared" si="1"/>
        <v>257130</v>
      </c>
    </row>
    <row r="23" spans="1:14" s="45" customFormat="1" ht="15">
      <c r="A23" s="44"/>
      <c r="B23" s="9" t="s">
        <v>52</v>
      </c>
      <c r="C23" s="10"/>
      <c r="D23" s="34" t="s">
        <v>53</v>
      </c>
      <c r="E23" s="42">
        <v>8.253</v>
      </c>
      <c r="F23" s="43">
        <v>225870</v>
      </c>
      <c r="G23" s="51">
        <v>44092</v>
      </c>
      <c r="H23" s="41">
        <v>43727</v>
      </c>
      <c r="I23" s="43">
        <v>225870</v>
      </c>
      <c r="J23" s="33"/>
      <c r="K23" s="10"/>
      <c r="L23" s="11">
        <f>N23</f>
        <v>225870</v>
      </c>
      <c r="M23" s="37"/>
      <c r="N23" s="11">
        <f t="shared" si="1"/>
        <v>225870</v>
      </c>
    </row>
    <row r="24" spans="1:14" s="12" customFormat="1" ht="18" customHeight="1">
      <c r="A24" s="13"/>
      <c r="B24" s="14" t="s">
        <v>10</v>
      </c>
      <c r="C24" s="16">
        <f>SUM(C6:C17)</f>
        <v>2242500.6</v>
      </c>
      <c r="D24" s="16"/>
      <c r="E24" s="16"/>
      <c r="F24" s="16"/>
      <c r="G24" s="16"/>
      <c r="H24" s="16"/>
      <c r="I24" s="46">
        <f>SUM(I6:I23)</f>
        <v>1982500.6</v>
      </c>
      <c r="J24" s="46"/>
      <c r="K24" s="46">
        <f>SUM(K6:K17)</f>
        <v>1982500.6</v>
      </c>
      <c r="L24" s="46">
        <f>SUM(L6:L23)</f>
        <v>2242500.6</v>
      </c>
      <c r="M24" s="46">
        <f>SUM(M6:M17)</f>
        <v>0</v>
      </c>
      <c r="N24" s="46">
        <f>SUM(N6:N23)</f>
        <v>2242500.6</v>
      </c>
    </row>
    <row r="25" spans="1:14" s="12" customFormat="1" ht="18" customHeight="1">
      <c r="A25" s="4" t="s">
        <v>11</v>
      </c>
      <c r="B25" s="53" t="s">
        <v>19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</row>
    <row r="26" spans="1:14" s="49" customFormat="1" ht="30.75" customHeight="1">
      <c r="A26" s="17"/>
      <c r="B26" s="47" t="s">
        <v>41</v>
      </c>
      <c r="C26" s="43">
        <v>53000</v>
      </c>
      <c r="D26" s="8" t="s">
        <v>42</v>
      </c>
      <c r="E26" s="38">
        <v>0.1</v>
      </c>
      <c r="F26" s="43">
        <v>53000</v>
      </c>
      <c r="G26" s="41">
        <v>44032</v>
      </c>
      <c r="H26" s="41">
        <v>43097</v>
      </c>
      <c r="I26" s="43"/>
      <c r="J26" s="41"/>
      <c r="K26" s="43"/>
      <c r="L26" s="11">
        <f>N26</f>
        <v>53000</v>
      </c>
      <c r="M26" s="48"/>
      <c r="N26" s="11">
        <f>C26-K26</f>
        <v>53000</v>
      </c>
    </row>
    <row r="27" spans="1:14" s="49" customFormat="1" ht="30.75" customHeight="1">
      <c r="A27" s="17"/>
      <c r="B27" s="47" t="s">
        <v>41</v>
      </c>
      <c r="C27" s="43">
        <v>16500</v>
      </c>
      <c r="D27" s="8" t="s">
        <v>43</v>
      </c>
      <c r="E27" s="38">
        <v>0.1</v>
      </c>
      <c r="F27" s="43">
        <v>16500</v>
      </c>
      <c r="G27" s="41">
        <v>44330</v>
      </c>
      <c r="H27" s="41">
        <v>43454</v>
      </c>
      <c r="I27" s="43"/>
      <c r="J27" s="41"/>
      <c r="K27" s="43"/>
      <c r="L27" s="11">
        <f>N27</f>
        <v>16500</v>
      </c>
      <c r="M27" s="48"/>
      <c r="N27" s="11">
        <f>C27</f>
        <v>16500</v>
      </c>
    </row>
    <row r="28" spans="1:14" s="49" customFormat="1" ht="30.75" customHeight="1">
      <c r="A28" s="17"/>
      <c r="B28" s="18" t="s">
        <v>28</v>
      </c>
      <c r="C28" s="43">
        <v>0</v>
      </c>
      <c r="D28" s="50" t="s">
        <v>44</v>
      </c>
      <c r="E28" s="38">
        <v>0.1</v>
      </c>
      <c r="F28" s="43">
        <v>225870</v>
      </c>
      <c r="G28" s="41">
        <v>43605</v>
      </c>
      <c r="H28" s="41">
        <v>43516</v>
      </c>
      <c r="I28" s="43">
        <v>225870</v>
      </c>
      <c r="J28" s="41">
        <v>43605</v>
      </c>
      <c r="K28" s="43">
        <v>225870</v>
      </c>
      <c r="L28" s="11">
        <f>N28</f>
        <v>0</v>
      </c>
      <c r="M28" s="48"/>
      <c r="N28" s="11">
        <f>I28-K28</f>
        <v>0</v>
      </c>
    </row>
    <row r="29" spans="1:14" s="49" customFormat="1" ht="30.75" customHeight="1">
      <c r="A29" s="17"/>
      <c r="B29" s="18" t="s">
        <v>28</v>
      </c>
      <c r="C29" s="43">
        <v>0</v>
      </c>
      <c r="D29" s="50" t="s">
        <v>44</v>
      </c>
      <c r="E29" s="38">
        <v>0.1</v>
      </c>
      <c r="F29" s="43">
        <v>225870</v>
      </c>
      <c r="G29" s="41">
        <v>43728</v>
      </c>
      <c r="H29" s="41">
        <v>43641</v>
      </c>
      <c r="I29" s="43">
        <v>225870</v>
      </c>
      <c r="J29" s="41">
        <v>43728</v>
      </c>
      <c r="K29" s="43">
        <v>225870</v>
      </c>
      <c r="L29" s="11">
        <f>N29</f>
        <v>0</v>
      </c>
      <c r="M29" s="48"/>
      <c r="N29" s="11">
        <f>I29-K29</f>
        <v>0</v>
      </c>
    </row>
    <row r="30" spans="1:16" s="12" customFormat="1" ht="18" customHeight="1">
      <c r="A30" s="8"/>
      <c r="B30" s="20" t="s">
        <v>10</v>
      </c>
      <c r="C30" s="15">
        <f>SUM(C26:C27)</f>
        <v>69500</v>
      </c>
      <c r="D30" s="15"/>
      <c r="E30" s="15"/>
      <c r="F30" s="15"/>
      <c r="G30" s="15"/>
      <c r="H30" s="15"/>
      <c r="I30" s="15">
        <f>SUM(I26:I29)</f>
        <v>451740</v>
      </c>
      <c r="J30" s="15"/>
      <c r="K30" s="15">
        <f>SUM(K26:K29)</f>
        <v>451740</v>
      </c>
      <c r="L30" s="15">
        <f>SUM(L26:L29)</f>
        <v>69500</v>
      </c>
      <c r="M30" s="15">
        <f>SUM(M26:M27)</f>
        <v>0</v>
      </c>
      <c r="N30" s="15">
        <f>SUM(N26:N29)</f>
        <v>69500</v>
      </c>
      <c r="P30" s="12" t="s">
        <v>54</v>
      </c>
    </row>
    <row r="31" spans="1:14" s="3" customFormat="1" ht="18" customHeight="1">
      <c r="A31" s="4" t="s">
        <v>12</v>
      </c>
      <c r="B31" s="53" t="s">
        <v>23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s="12" customFormat="1" ht="15" customHeight="1">
      <c r="A32" s="8"/>
      <c r="B32" s="20" t="s">
        <v>10</v>
      </c>
      <c r="C32" s="8">
        <v>0</v>
      </c>
      <c r="D32" s="8"/>
      <c r="E32" s="8"/>
      <c r="F32" s="8"/>
      <c r="G32" s="8"/>
      <c r="H32" s="8"/>
      <c r="I32" s="8"/>
      <c r="J32" s="8"/>
      <c r="K32" s="8"/>
      <c r="L32" s="8">
        <v>0</v>
      </c>
      <c r="M32" s="20"/>
      <c r="N32" s="8">
        <v>0</v>
      </c>
    </row>
    <row r="33" spans="1:14" s="3" customFormat="1" ht="18" customHeight="1">
      <c r="A33" s="4" t="s">
        <v>13</v>
      </c>
      <c r="B33" s="53" t="s">
        <v>24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5"/>
    </row>
    <row r="34" spans="1:14" s="3" customFormat="1" ht="14.25" customHeight="1">
      <c r="A34" s="8"/>
      <c r="B34" s="20" t="s">
        <v>10</v>
      </c>
      <c r="C34" s="8">
        <v>0</v>
      </c>
      <c r="D34" s="8"/>
      <c r="E34" s="8"/>
      <c r="F34" s="8"/>
      <c r="G34" s="8"/>
      <c r="H34" s="8"/>
      <c r="I34" s="8"/>
      <c r="J34" s="8"/>
      <c r="K34" s="8"/>
      <c r="L34" s="8">
        <v>0</v>
      </c>
      <c r="M34" s="20"/>
      <c r="N34" s="8">
        <v>0</v>
      </c>
    </row>
    <row r="35" spans="1:14" s="3" customFormat="1" ht="18" customHeight="1">
      <c r="A35" s="4" t="s">
        <v>14</v>
      </c>
      <c r="B35" s="53" t="s">
        <v>25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s="12" customFormat="1" ht="15" customHeight="1">
      <c r="A36" s="13"/>
      <c r="B36" s="21" t="s">
        <v>10</v>
      </c>
      <c r="C36" s="8">
        <v>0</v>
      </c>
      <c r="D36" s="22"/>
      <c r="E36" s="23"/>
      <c r="F36" s="24"/>
      <c r="G36" s="25"/>
      <c r="H36" s="24"/>
      <c r="I36" s="24"/>
      <c r="J36" s="26"/>
      <c r="K36" s="8"/>
      <c r="L36" s="8">
        <v>0</v>
      </c>
      <c r="M36" s="27"/>
      <c r="N36" s="8">
        <v>0</v>
      </c>
    </row>
    <row r="37" spans="1:14" s="3" customFormat="1" ht="18" customHeight="1">
      <c r="A37" s="4" t="s">
        <v>15</v>
      </c>
      <c r="B37" s="5" t="s">
        <v>16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/>
    </row>
    <row r="38" spans="1:14" s="3" customFormat="1" ht="15" customHeight="1">
      <c r="A38" s="8"/>
      <c r="B38" s="20" t="s">
        <v>10</v>
      </c>
      <c r="C38" s="8">
        <v>0</v>
      </c>
      <c r="D38" s="8"/>
      <c r="E38" s="8"/>
      <c r="F38" s="28"/>
      <c r="G38" s="8"/>
      <c r="H38" s="8"/>
      <c r="I38" s="8"/>
      <c r="J38" s="8"/>
      <c r="K38" s="8"/>
      <c r="L38" s="8">
        <v>0</v>
      </c>
      <c r="M38" s="20"/>
      <c r="N38" s="20"/>
    </row>
    <row r="39" spans="1:14" s="39" customFormat="1" ht="17.25" customHeight="1">
      <c r="A39" s="4" t="s">
        <v>17</v>
      </c>
      <c r="B39" s="29" t="s">
        <v>18</v>
      </c>
      <c r="C39" s="30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s="40" customFormat="1" ht="16.5">
      <c r="A40" s="13"/>
      <c r="B40" s="19" t="s">
        <v>10</v>
      </c>
      <c r="C40" s="16">
        <f>SUM(C24,C30)</f>
        <v>2312000.6</v>
      </c>
      <c r="D40" s="16"/>
      <c r="E40" s="16"/>
      <c r="F40" s="16"/>
      <c r="G40" s="16"/>
      <c r="H40" s="16"/>
      <c r="I40" s="16">
        <f>SUM(I24,I30)</f>
        <v>2434240.6</v>
      </c>
      <c r="J40" s="16"/>
      <c r="K40" s="16">
        <f>K24+K30+K36</f>
        <v>2434240.6</v>
      </c>
      <c r="L40" s="16">
        <f>L24+L30</f>
        <v>2312000.6</v>
      </c>
      <c r="M40" s="16"/>
      <c r="N40" s="16">
        <f>SUM(N24,N30)</f>
        <v>2312000.6</v>
      </c>
    </row>
    <row r="41" ht="18.75">
      <c r="D41" s="52"/>
    </row>
    <row r="42" ht="18.75">
      <c r="D42" s="52"/>
    </row>
    <row r="43" spans="4:7" ht="18.75">
      <c r="D43" s="52"/>
      <c r="G43" s="52"/>
    </row>
  </sheetData>
  <sheetProtection/>
  <mergeCells count="41">
    <mergeCell ref="B25:N25"/>
    <mergeCell ref="B31:N31"/>
    <mergeCell ref="B33:N33"/>
    <mergeCell ref="B35:N35"/>
    <mergeCell ref="N15:N16"/>
    <mergeCell ref="A19:A20"/>
    <mergeCell ref="B19:B20"/>
    <mergeCell ref="D19:D20"/>
    <mergeCell ref="E19:E20"/>
    <mergeCell ref="F19:F20"/>
    <mergeCell ref="G19:G20"/>
    <mergeCell ref="B14:B16"/>
    <mergeCell ref="D14:D16"/>
    <mergeCell ref="E14:E16"/>
    <mergeCell ref="F14:F16"/>
    <mergeCell ref="G14:G16"/>
    <mergeCell ref="L15:L16"/>
    <mergeCell ref="A9:A11"/>
    <mergeCell ref="B9:B11"/>
    <mergeCell ref="D9:D11"/>
    <mergeCell ref="E9:E11"/>
    <mergeCell ref="C10:C11"/>
    <mergeCell ref="A14:A16"/>
    <mergeCell ref="F9:F11"/>
    <mergeCell ref="G9:G11"/>
    <mergeCell ref="L9:L11"/>
    <mergeCell ref="M9:M11"/>
    <mergeCell ref="M15:M16"/>
    <mergeCell ref="E2:E3"/>
    <mergeCell ref="F2:G2"/>
    <mergeCell ref="J2:K2"/>
    <mergeCell ref="L2:N2"/>
    <mergeCell ref="H2:H3"/>
    <mergeCell ref="N9:N11"/>
    <mergeCell ref="H10:H11"/>
    <mergeCell ref="I2:I3"/>
    <mergeCell ref="A1:N1"/>
    <mergeCell ref="A2:A3"/>
    <mergeCell ref="B2:B3"/>
    <mergeCell ref="C2:C3"/>
    <mergeCell ref="D2:D3"/>
  </mergeCells>
  <printOptions/>
  <pageMargins left="0.17" right="0.17" top="0.25" bottom="0.16" header="0.17" footer="0.16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2019-10-15T12:09:12Z</dcterms:modified>
  <cp:category/>
  <cp:version/>
  <cp:contentType/>
  <cp:contentStatus/>
</cp:coreProperties>
</file>