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60" windowWidth="22935" windowHeight="8955"/>
  </bookViews>
  <sheets>
    <sheet name="01.01.2025" sheetId="1" r:id="rId1"/>
  </sheets>
  <definedNames>
    <definedName name="_xlnm.Print_Area" localSheetId="0">'01.01.2025'!$A$1:$N$24</definedName>
  </definedNames>
  <calcPr calcId="124519"/>
</workbook>
</file>

<file path=xl/calcChain.xml><?xml version="1.0" encoding="utf-8"?>
<calcChain xmlns="http://schemas.openxmlformats.org/spreadsheetml/2006/main">
  <c r="M14" i="1"/>
  <c r="K14"/>
  <c r="I14"/>
  <c r="C14"/>
  <c r="L12"/>
  <c r="N12" s="1"/>
  <c r="L11"/>
  <c r="N11" s="1"/>
  <c r="L10"/>
  <c r="N10" s="1"/>
  <c r="M8"/>
  <c r="K8"/>
  <c r="I8"/>
  <c r="I24" s="1"/>
  <c r="C8"/>
  <c r="L7"/>
  <c r="N7" s="1"/>
  <c r="L6"/>
  <c r="L8" l="1"/>
  <c r="C24"/>
  <c r="N6"/>
  <c r="N8" s="1"/>
  <c r="K24"/>
  <c r="N14"/>
  <c r="L14"/>
  <c r="L24" l="1"/>
  <c r="N24"/>
</calcChain>
</file>

<file path=xl/sharedStrings.xml><?xml version="1.0" encoding="utf-8"?>
<sst xmlns="http://schemas.openxmlformats.org/spreadsheetml/2006/main" count="53" uniqueCount="44">
  <si>
    <t>№</t>
  </si>
  <si>
    <t>Кредитор</t>
  </si>
  <si>
    <t>№, дата кредитного договора</t>
  </si>
  <si>
    <t>Процентная                 ставка,                                    (% годовых)</t>
  </si>
  <si>
    <t>Срок исполнения обязательств по договору, с указанием графиков</t>
  </si>
  <si>
    <t>Дата получения</t>
  </si>
  <si>
    <t xml:space="preserve">Получено в 2024 г.           (тыс. руб.)                                     </t>
  </si>
  <si>
    <t xml:space="preserve">Погашено в 2024 г.                 </t>
  </si>
  <si>
    <t>Сумма         (тыс. руб.)</t>
  </si>
  <si>
    <t>Дата погашения</t>
  </si>
  <si>
    <t>дата</t>
  </si>
  <si>
    <t>сумма (тыс.руб.)</t>
  </si>
  <si>
    <t>Всего</t>
  </si>
  <si>
    <t>в т.ч. просроченные обязательства</t>
  </si>
  <si>
    <t>в т.ч. текущие обязательства</t>
  </si>
  <si>
    <t>1.</t>
  </si>
  <si>
    <t>Кредиты полученные в коммерческих российских банках, других организациях</t>
  </si>
  <si>
    <t xml:space="preserve">ПАО  Сбербанк </t>
  </si>
  <si>
    <t>№068/23-КС от 24.10.2023</t>
  </si>
  <si>
    <t>Итого</t>
  </si>
  <si>
    <t>2.</t>
  </si>
  <si>
    <t>Бюджетные ссуды, полученные из бюджетов других уровней</t>
  </si>
  <si>
    <t>Департамент финансов Орловской области</t>
  </si>
  <si>
    <t>№3 от 12.12.2018 (Д/с от 23.04.2021 реструктуризация)</t>
  </si>
  <si>
    <t>№1 от 23.09.2021</t>
  </si>
  <si>
    <t>20.11.2025 - 190552,0    23.09.2026 - 762206,0</t>
  </si>
  <si>
    <t>№2 от 01.07.2022</t>
  </si>
  <si>
    <t>20.11.2025 - 387685,65;   25.11.2026 - 387685,65; 25.06.2027 - 775371,3</t>
  </si>
  <si>
    <t>УФК по Орловской области</t>
  </si>
  <si>
    <t>№54-10-28/1 от 12.02.2024 (Д/с №1 от 15.02.2024)</t>
  </si>
  <si>
    <t>3.</t>
  </si>
  <si>
    <t>Государственные ценные бумаги субъектов РФ, муниципальные ценные бумаги</t>
  </si>
  <si>
    <t>4.</t>
  </si>
  <si>
    <t>Кредиты иностранных банков,фирм и международных организаций, предоставленные субъекту РФ</t>
  </si>
  <si>
    <t>5.</t>
  </si>
  <si>
    <t>Гарантии (поручительство) предоставленные субъектом РФ, муниципальным образованием по кредитам выданным коммерческими банками</t>
  </si>
  <si>
    <t>6.</t>
  </si>
  <si>
    <t>Прочие обязательства</t>
  </si>
  <si>
    <t>7.</t>
  </si>
  <si>
    <t>Итого обязательств</t>
  </si>
  <si>
    <r>
      <t>Величина госдолга (муниципального долга) на</t>
    </r>
    <r>
      <rPr>
        <b/>
        <sz val="10"/>
        <rFont val="Arial Cyr"/>
        <charset val="204"/>
      </rPr>
      <t xml:space="preserve"> 01.01.2024 г.</t>
    </r>
    <r>
      <rPr>
        <sz val="10"/>
        <rFont val="Arial Cyr"/>
        <charset val="204"/>
      </rPr>
      <t xml:space="preserve"> (тыс.руб.)</t>
    </r>
  </si>
  <si>
    <t xml:space="preserve">                          Выписка (расшифровка) из долговой книги города Орла по состоянию на 01.01.2025 года</t>
  </si>
  <si>
    <r>
      <t>Задолженность на</t>
    </r>
    <r>
      <rPr>
        <b/>
        <sz val="10"/>
        <rFont val="Arial Cyr"/>
        <charset val="204"/>
      </rPr>
      <t xml:space="preserve"> 01.01.2025г</t>
    </r>
    <r>
      <rPr>
        <sz val="10"/>
        <rFont val="Arial Cyr"/>
        <charset val="204"/>
      </rPr>
      <t>. (тыс.руб.)</t>
    </r>
  </si>
  <si>
    <t>№078/24-КС от 23.12.2024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</si>
</sst>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9">
    <font>
      <sz val="10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11"/>
      <name val="Arial Cyr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" fontId="8" fillId="0" borderId="8">
      <alignment horizontal="right"/>
    </xf>
  </cellStyleXfs>
  <cellXfs count="63">
    <xf numFmtId="0" fontId="0" fillId="0" borderId="0" xfId="0"/>
    <xf numFmtId="0" fontId="0" fillId="0" borderId="6" xfId="0" applyBorder="1" applyAlignment="1">
      <alignment horizontal="center" vertical="top" wrapText="1"/>
    </xf>
    <xf numFmtId="0" fontId="0" fillId="0" borderId="6" xfId="0" applyBorder="1" applyAlignment="1">
      <alignment horizontal="center" vertical="top"/>
    </xf>
    <xf numFmtId="0" fontId="4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/>
    <xf numFmtId="0" fontId="5" fillId="0" borderId="6" xfId="0" applyFont="1" applyFill="1" applyBorder="1" applyAlignment="1">
      <alignment horizontal="center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4" fontId="5" fillId="0" borderId="6" xfId="0" applyNumberFormat="1" applyFont="1" applyFill="1" applyBorder="1" applyAlignment="1">
      <alignment vertical="center"/>
    </xf>
    <xf numFmtId="14" fontId="5" fillId="0" borderId="6" xfId="0" applyNumberFormat="1" applyFont="1" applyFill="1" applyBorder="1" applyAlignment="1">
      <alignment horizontal="center" vertical="center"/>
    </xf>
    <xf numFmtId="14" fontId="5" fillId="0" borderId="6" xfId="0" applyNumberFormat="1" applyFont="1" applyFill="1" applyBorder="1" applyAlignment="1">
      <alignment horizontal="right" vertical="center"/>
    </xf>
    <xf numFmtId="4" fontId="5" fillId="0" borderId="6" xfId="0" applyNumberFormat="1" applyFont="1" applyBorder="1" applyAlignment="1">
      <alignment vertical="center"/>
    </xf>
    <xf numFmtId="0" fontId="2" fillId="3" borderId="0" xfId="0" applyFont="1" applyFill="1"/>
    <xf numFmtId="14" fontId="5" fillId="0" borderId="7" xfId="0" applyNumberFormat="1" applyFont="1" applyFill="1" applyBorder="1" applyAlignment="1">
      <alignment horizontal="center" vertical="center"/>
    </xf>
    <xf numFmtId="4" fontId="5" fillId="0" borderId="7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4" fontId="2" fillId="0" borderId="6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5" xfId="0" applyFont="1" applyFill="1" applyBorder="1" applyAlignment="1"/>
    <xf numFmtId="0" fontId="2" fillId="2" borderId="4" xfId="0" applyFont="1" applyFill="1" applyBorder="1" applyAlignment="1"/>
    <xf numFmtId="0" fontId="5" fillId="0" borderId="0" xfId="0" applyFont="1"/>
    <xf numFmtId="0" fontId="5" fillId="0" borderId="6" xfId="0" applyFont="1" applyFill="1" applyBorder="1" applyAlignment="1">
      <alignment horizontal="center" vertical="center" wrapText="1"/>
    </xf>
    <xf numFmtId="4" fontId="5" fillId="0" borderId="6" xfId="0" applyNumberFormat="1" applyFont="1" applyFill="1" applyBorder="1" applyAlignment="1">
      <alignment horizontal="right" vertical="center"/>
    </xf>
    <xf numFmtId="0" fontId="5" fillId="0" borderId="6" xfId="0" applyFont="1" applyBorder="1" applyAlignment="1">
      <alignment horizontal="center" wrapText="1"/>
    </xf>
    <xf numFmtId="4" fontId="5" fillId="0" borderId="6" xfId="0" applyNumberFormat="1" applyFont="1" applyFill="1" applyBorder="1" applyAlignment="1">
      <alignment horizontal="right"/>
    </xf>
    <xf numFmtId="4" fontId="5" fillId="0" borderId="6" xfId="0" applyNumberFormat="1" applyFont="1" applyBorder="1" applyAlignment="1">
      <alignment horizontal="right" vertical="center"/>
    </xf>
    <xf numFmtId="4" fontId="5" fillId="0" borderId="6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14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4" fontId="2" fillId="0" borderId="6" xfId="0" applyNumberFormat="1" applyFont="1" applyBorder="1" applyAlignment="1">
      <alignment horizontal="right"/>
    </xf>
    <xf numFmtId="0" fontId="5" fillId="0" borderId="6" xfId="0" applyFont="1" applyBorder="1"/>
    <xf numFmtId="0" fontId="5" fillId="0" borderId="6" xfId="0" applyFont="1" applyBorder="1" applyAlignment="1">
      <alignment vertical="top"/>
    </xf>
    <xf numFmtId="4" fontId="2" fillId="0" borderId="6" xfId="0" applyNumberFormat="1" applyFont="1" applyBorder="1" applyAlignment="1">
      <alignment horizontal="center" vertical="top" wrapText="1"/>
    </xf>
    <xf numFmtId="4" fontId="2" fillId="0" borderId="6" xfId="0" applyNumberFormat="1" applyFont="1" applyBorder="1" applyAlignment="1">
      <alignment horizontal="center" vertical="top"/>
    </xf>
    <xf numFmtId="165" fontId="2" fillId="0" borderId="6" xfId="0" applyNumberFormat="1" applyFont="1" applyBorder="1" applyAlignment="1">
      <alignment horizontal="center" vertical="top" wrapText="1"/>
    </xf>
    <xf numFmtId="49" fontId="2" fillId="0" borderId="6" xfId="0" applyNumberFormat="1" applyFont="1" applyBorder="1" applyAlignment="1">
      <alignment horizontal="center" vertical="top" wrapText="1"/>
    </xf>
    <xf numFmtId="165" fontId="2" fillId="0" borderId="6" xfId="0" applyNumberFormat="1" applyFont="1" applyBorder="1" applyAlignment="1">
      <alignment horizontal="center" vertical="top"/>
    </xf>
    <xf numFmtId="4" fontId="2" fillId="0" borderId="6" xfId="0" applyNumberFormat="1" applyFont="1" applyBorder="1" applyAlignment="1">
      <alignment vertical="top"/>
    </xf>
    <xf numFmtId="0" fontId="5" fillId="0" borderId="5" xfId="0" applyFont="1" applyBorder="1"/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center" wrapText="1"/>
    </xf>
    <xf numFmtId="0" fontId="3" fillId="0" borderId="0" xfId="0" applyFont="1"/>
    <xf numFmtId="4" fontId="2" fillId="0" borderId="6" xfId="0" applyNumberFormat="1" applyFont="1" applyBorder="1" applyAlignment="1"/>
    <xf numFmtId="0" fontId="6" fillId="0" borderId="0" xfId="0" applyFont="1"/>
    <xf numFmtId="0" fontId="7" fillId="0" borderId="0" xfId="0" applyFont="1"/>
    <xf numFmtId="0" fontId="2" fillId="2" borderId="3" xfId="0" applyFont="1" applyFill="1" applyBorder="1" applyAlignment="1"/>
    <xf numFmtId="0" fontId="2" fillId="2" borderId="5" xfId="0" applyFont="1" applyFill="1" applyBorder="1" applyAlignment="1"/>
    <xf numFmtId="0" fontId="2" fillId="2" borderId="4" xfId="0" applyFont="1" applyFill="1" applyBorder="1" applyAlignment="1"/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xl46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N25"/>
  <sheetViews>
    <sheetView tabSelected="1" view="pageBreakPreview" zoomScale="80" zoomScaleSheetLayoutView="80" workbookViewId="0">
      <selection activeCell="I7" sqref="I7"/>
    </sheetView>
  </sheetViews>
  <sheetFormatPr defaultRowHeight="12.75"/>
  <cols>
    <col min="1" max="1" width="3.140625" customWidth="1"/>
    <col min="2" max="2" width="29.42578125" customWidth="1"/>
    <col min="3" max="3" width="15" customWidth="1"/>
    <col min="4" max="4" width="28.140625" customWidth="1"/>
    <col min="5" max="5" width="12.5703125" customWidth="1"/>
    <col min="6" max="6" width="14.5703125" customWidth="1"/>
    <col min="7" max="7" width="13" customWidth="1"/>
    <col min="8" max="9" width="12.85546875" customWidth="1"/>
    <col min="10" max="10" width="12.42578125" customWidth="1"/>
    <col min="11" max="11" width="14.28515625" customWidth="1"/>
    <col min="12" max="12" width="14.140625" customWidth="1"/>
    <col min="13" max="13" width="12.42578125" customWidth="1"/>
    <col min="14" max="14" width="13.7109375" customWidth="1"/>
  </cols>
  <sheetData>
    <row r="1" spans="1:14" ht="45.75" customHeight="1">
      <c r="A1" s="53" t="s">
        <v>41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43.5" customHeight="1">
      <c r="A2" s="54" t="s">
        <v>0</v>
      </c>
      <c r="B2" s="54" t="s">
        <v>1</v>
      </c>
      <c r="C2" s="56" t="s">
        <v>40</v>
      </c>
      <c r="D2" s="54" t="s">
        <v>2</v>
      </c>
      <c r="E2" s="56" t="s">
        <v>3</v>
      </c>
      <c r="F2" s="59" t="s">
        <v>4</v>
      </c>
      <c r="G2" s="60"/>
      <c r="H2" s="56" t="s">
        <v>5</v>
      </c>
      <c r="I2" s="56" t="s">
        <v>6</v>
      </c>
      <c r="J2" s="59" t="s">
        <v>7</v>
      </c>
      <c r="K2" s="60"/>
      <c r="L2" s="59" t="s">
        <v>42</v>
      </c>
      <c r="M2" s="61"/>
      <c r="N2" s="62"/>
    </row>
    <row r="3" spans="1:14" ht="37.9" customHeight="1">
      <c r="A3" s="55"/>
      <c r="B3" s="55"/>
      <c r="C3" s="57"/>
      <c r="D3" s="55"/>
      <c r="E3" s="58"/>
      <c r="F3" s="1" t="s">
        <v>8</v>
      </c>
      <c r="G3" s="1" t="s">
        <v>9</v>
      </c>
      <c r="H3" s="58"/>
      <c r="I3" s="58"/>
      <c r="J3" s="1" t="s">
        <v>10</v>
      </c>
      <c r="K3" s="1" t="s">
        <v>11</v>
      </c>
      <c r="L3" s="2" t="s">
        <v>12</v>
      </c>
      <c r="M3" s="3" t="s">
        <v>13</v>
      </c>
      <c r="N3" s="3" t="s">
        <v>14</v>
      </c>
    </row>
    <row r="4" spans="1:14" ht="12.75" customHeight="1">
      <c r="A4" s="4"/>
      <c r="B4" s="4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/>
      <c r="I4" s="4"/>
      <c r="J4" s="4"/>
      <c r="K4" s="4"/>
      <c r="L4" s="4">
        <v>8</v>
      </c>
      <c r="M4" s="4">
        <v>9</v>
      </c>
      <c r="N4" s="4">
        <v>10</v>
      </c>
    </row>
    <row r="5" spans="1:14" s="6" customFormat="1" ht="18" customHeight="1">
      <c r="A5" s="5" t="s">
        <v>15</v>
      </c>
      <c r="B5" s="21" t="s">
        <v>16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3"/>
    </row>
    <row r="6" spans="1:14" s="15" customFormat="1" ht="30.75" customHeight="1">
      <c r="A6" s="7"/>
      <c r="B6" s="8" t="s">
        <v>17</v>
      </c>
      <c r="C6" s="17">
        <v>315000</v>
      </c>
      <c r="D6" s="9" t="s">
        <v>18</v>
      </c>
      <c r="E6" s="10">
        <v>14</v>
      </c>
      <c r="F6" s="11">
        <v>315000</v>
      </c>
      <c r="G6" s="16">
        <v>45593</v>
      </c>
      <c r="H6" s="12">
        <v>45229</v>
      </c>
      <c r="I6" s="11"/>
      <c r="J6" s="13">
        <v>45338</v>
      </c>
      <c r="K6" s="11">
        <v>315000</v>
      </c>
      <c r="L6" s="14">
        <f>F6-K6</f>
        <v>0</v>
      </c>
      <c r="M6" s="11"/>
      <c r="N6" s="11">
        <f>L6</f>
        <v>0</v>
      </c>
    </row>
    <row r="7" spans="1:14" s="15" customFormat="1" ht="30" customHeight="1">
      <c r="A7" s="7"/>
      <c r="B7" s="8" t="s">
        <v>17</v>
      </c>
      <c r="C7" s="17"/>
      <c r="D7" s="9" t="s">
        <v>43</v>
      </c>
      <c r="E7" s="10">
        <v>30</v>
      </c>
      <c r="F7" s="11">
        <v>315000</v>
      </c>
      <c r="G7" s="16">
        <v>46014</v>
      </c>
      <c r="H7" s="16">
        <v>45650</v>
      </c>
      <c r="I7" s="11">
        <v>315000</v>
      </c>
      <c r="J7" s="13"/>
      <c r="K7" s="11"/>
      <c r="L7" s="14">
        <f>F7-K7</f>
        <v>315000</v>
      </c>
      <c r="M7" s="11"/>
      <c r="N7" s="11">
        <f>L7</f>
        <v>315000</v>
      </c>
    </row>
    <row r="8" spans="1:14" s="6" customFormat="1" ht="18" customHeight="1">
      <c r="A8" s="18"/>
      <c r="B8" s="19" t="s">
        <v>19</v>
      </c>
      <c r="C8" s="20">
        <f>SUM(C6:C7)</f>
        <v>315000</v>
      </c>
      <c r="D8" s="20"/>
      <c r="E8" s="20"/>
      <c r="F8" s="20"/>
      <c r="G8" s="20"/>
      <c r="H8" s="20"/>
      <c r="I8" s="20">
        <f>SUM(I6:I7)</f>
        <v>315000</v>
      </c>
      <c r="J8" s="20"/>
      <c r="K8" s="20">
        <f>SUM(K6:K7)</f>
        <v>315000</v>
      </c>
      <c r="L8" s="20">
        <f>SUM(L6:L7)</f>
        <v>315000</v>
      </c>
      <c r="M8" s="20">
        <f>SUM(M6:M7)</f>
        <v>0</v>
      </c>
      <c r="N8" s="20">
        <f>SUM(N6:N7)</f>
        <v>315000</v>
      </c>
    </row>
    <row r="9" spans="1:14" s="24" customFormat="1" ht="18" customHeight="1">
      <c r="A9" s="5" t="s">
        <v>20</v>
      </c>
      <c r="B9" s="50" t="s">
        <v>21</v>
      </c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2"/>
    </row>
    <row r="10" spans="1:14" s="15" customFormat="1" ht="48.75" customHeight="1">
      <c r="A10" s="7"/>
      <c r="B10" s="25" t="s">
        <v>22</v>
      </c>
      <c r="C10" s="26">
        <v>16500</v>
      </c>
      <c r="D10" s="27" t="s">
        <v>23</v>
      </c>
      <c r="E10" s="9">
        <v>0.1</v>
      </c>
      <c r="F10" s="26">
        <v>16500</v>
      </c>
      <c r="G10" s="12">
        <v>45426</v>
      </c>
      <c r="H10" s="13">
        <v>43454</v>
      </c>
      <c r="I10" s="28"/>
      <c r="J10" s="12">
        <v>45425</v>
      </c>
      <c r="K10" s="26">
        <v>16500</v>
      </c>
      <c r="L10" s="29">
        <f>C10-K10</f>
        <v>0</v>
      </c>
      <c r="M10" s="30"/>
      <c r="N10" s="29">
        <f>L10</f>
        <v>0</v>
      </c>
    </row>
    <row r="11" spans="1:14" s="15" customFormat="1" ht="58.5" customHeight="1">
      <c r="A11" s="7"/>
      <c r="B11" s="25" t="s">
        <v>22</v>
      </c>
      <c r="C11" s="26">
        <v>952758</v>
      </c>
      <c r="D11" s="31" t="s">
        <v>24</v>
      </c>
      <c r="E11" s="9">
        <v>0.1</v>
      </c>
      <c r="F11" s="26">
        <v>952758</v>
      </c>
      <c r="G11" s="32" t="s">
        <v>25</v>
      </c>
      <c r="H11" s="13">
        <v>44467</v>
      </c>
      <c r="I11" s="26"/>
      <c r="J11" s="12"/>
      <c r="K11" s="26"/>
      <c r="L11" s="29">
        <f>C11</f>
        <v>952758</v>
      </c>
      <c r="M11" s="30"/>
      <c r="N11" s="29">
        <f>L11</f>
        <v>952758</v>
      </c>
    </row>
    <row r="12" spans="1:14" s="15" customFormat="1" ht="100.5" customHeight="1">
      <c r="A12" s="7"/>
      <c r="B12" s="25" t="s">
        <v>22</v>
      </c>
      <c r="C12" s="26">
        <v>1550742.6</v>
      </c>
      <c r="D12" s="31" t="s">
        <v>26</v>
      </c>
      <c r="E12" s="9">
        <v>0.1</v>
      </c>
      <c r="F12" s="26">
        <v>1550742.6</v>
      </c>
      <c r="G12" s="32" t="s">
        <v>27</v>
      </c>
      <c r="H12" s="13">
        <v>44743</v>
      </c>
      <c r="I12" s="26"/>
      <c r="J12" s="12"/>
      <c r="K12" s="26"/>
      <c r="L12" s="29">
        <f>C12</f>
        <v>1550742.6</v>
      </c>
      <c r="M12" s="30"/>
      <c r="N12" s="29">
        <f>L12</f>
        <v>1550742.6</v>
      </c>
    </row>
    <row r="13" spans="1:14" s="15" customFormat="1" ht="50.25" customHeight="1">
      <c r="A13" s="7"/>
      <c r="B13" s="8" t="s">
        <v>28</v>
      </c>
      <c r="C13" s="26">
        <v>0</v>
      </c>
      <c r="D13" s="31" t="s">
        <v>29</v>
      </c>
      <c r="E13" s="9">
        <v>0.1</v>
      </c>
      <c r="F13" s="11">
        <v>315000</v>
      </c>
      <c r="G13" s="12">
        <v>45646</v>
      </c>
      <c r="H13" s="13">
        <v>45337</v>
      </c>
      <c r="I13" s="11">
        <v>315000</v>
      </c>
      <c r="J13" s="12">
        <v>45646</v>
      </c>
      <c r="K13" s="11">
        <v>315000</v>
      </c>
      <c r="L13" s="14">
        <v>0</v>
      </c>
      <c r="M13" s="11"/>
      <c r="N13" s="14">
        <v>0</v>
      </c>
    </row>
    <row r="14" spans="1:14" s="24" customFormat="1" ht="18" customHeight="1">
      <c r="A14" s="33"/>
      <c r="B14" s="19" t="s">
        <v>19</v>
      </c>
      <c r="C14" s="34">
        <f>SUM(C10:C12)</f>
        <v>2520000.6</v>
      </c>
      <c r="D14" s="34"/>
      <c r="E14" s="34"/>
      <c r="F14" s="34"/>
      <c r="G14" s="34"/>
      <c r="H14" s="34"/>
      <c r="I14" s="34">
        <f>SUM(I10:I13)</f>
        <v>315000</v>
      </c>
      <c r="J14" s="34"/>
      <c r="K14" s="34">
        <f>SUM(K10:K13)</f>
        <v>331500</v>
      </c>
      <c r="L14" s="34">
        <f>SUM(L10:L13)</f>
        <v>2503500.6</v>
      </c>
      <c r="M14" s="34">
        <f>SUM(M10:M13)</f>
        <v>0</v>
      </c>
      <c r="N14" s="34">
        <f>SUM(N10:N13)</f>
        <v>2503500.6</v>
      </c>
    </row>
    <row r="15" spans="1:14" s="6" customFormat="1" ht="18" customHeight="1">
      <c r="A15" s="5" t="s">
        <v>30</v>
      </c>
      <c r="B15" s="50" t="s">
        <v>31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2"/>
    </row>
    <row r="16" spans="1:14" s="24" customFormat="1" ht="15" customHeight="1">
      <c r="A16" s="33"/>
      <c r="B16" s="35" t="s">
        <v>19</v>
      </c>
      <c r="C16" s="33">
        <v>0</v>
      </c>
      <c r="D16" s="33"/>
      <c r="E16" s="33"/>
      <c r="F16" s="33"/>
      <c r="G16" s="33"/>
      <c r="H16" s="33"/>
      <c r="I16" s="33"/>
      <c r="J16" s="33"/>
      <c r="K16" s="33"/>
      <c r="L16" s="33">
        <v>0</v>
      </c>
      <c r="M16" s="35"/>
      <c r="N16" s="33">
        <v>0</v>
      </c>
    </row>
    <row r="17" spans="1:14" s="6" customFormat="1" ht="18" customHeight="1">
      <c r="A17" s="5" t="s">
        <v>32</v>
      </c>
      <c r="B17" s="50" t="s">
        <v>33</v>
      </c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2"/>
    </row>
    <row r="18" spans="1:14" s="6" customFormat="1" ht="14.25" customHeight="1">
      <c r="A18" s="33"/>
      <c r="B18" s="35" t="s">
        <v>19</v>
      </c>
      <c r="C18" s="33">
        <v>0</v>
      </c>
      <c r="D18" s="33"/>
      <c r="E18" s="33"/>
      <c r="F18" s="33"/>
      <c r="G18" s="33"/>
      <c r="H18" s="33"/>
      <c r="I18" s="33"/>
      <c r="J18" s="33"/>
      <c r="K18" s="33"/>
      <c r="L18" s="33">
        <v>0</v>
      </c>
      <c r="M18" s="35"/>
      <c r="N18" s="33">
        <v>0</v>
      </c>
    </row>
    <row r="19" spans="1:14" s="6" customFormat="1" ht="18" customHeight="1">
      <c r="A19" s="5" t="s">
        <v>34</v>
      </c>
      <c r="B19" s="50" t="s">
        <v>35</v>
      </c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2"/>
    </row>
    <row r="20" spans="1:14" s="24" customFormat="1" ht="15" customHeight="1">
      <c r="A20" s="18"/>
      <c r="B20" s="36" t="s">
        <v>19</v>
      </c>
      <c r="C20" s="33">
        <v>0</v>
      </c>
      <c r="D20" s="37"/>
      <c r="E20" s="38"/>
      <c r="F20" s="39"/>
      <c r="G20" s="40"/>
      <c r="H20" s="39"/>
      <c r="I20" s="39"/>
      <c r="J20" s="41"/>
      <c r="K20" s="33"/>
      <c r="L20" s="33">
        <v>0</v>
      </c>
      <c r="M20" s="42"/>
      <c r="N20" s="33">
        <v>0</v>
      </c>
    </row>
    <row r="21" spans="1:14" s="6" customFormat="1" ht="18" customHeight="1">
      <c r="A21" s="5" t="s">
        <v>36</v>
      </c>
      <c r="B21" s="21" t="s">
        <v>37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3"/>
    </row>
    <row r="22" spans="1:14" s="6" customFormat="1" ht="15" customHeight="1">
      <c r="A22" s="33"/>
      <c r="B22" s="35" t="s">
        <v>19</v>
      </c>
      <c r="C22" s="33">
        <v>0</v>
      </c>
      <c r="D22" s="33"/>
      <c r="E22" s="33"/>
      <c r="F22" s="43"/>
      <c r="G22" s="33"/>
      <c r="H22" s="33"/>
      <c r="I22" s="33"/>
      <c r="J22" s="33"/>
      <c r="K22" s="33"/>
      <c r="L22" s="33">
        <v>0</v>
      </c>
      <c r="M22" s="35"/>
      <c r="N22" s="33">
        <v>0</v>
      </c>
    </row>
    <row r="23" spans="1:14" s="46" customFormat="1" ht="17.25" customHeight="1">
      <c r="A23" s="5" t="s">
        <v>38</v>
      </c>
      <c r="B23" s="44" t="s">
        <v>39</v>
      </c>
      <c r="C23" s="4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</row>
    <row r="24" spans="1:14" s="48" customFormat="1" ht="16.5">
      <c r="A24" s="18"/>
      <c r="B24" s="19" t="s">
        <v>19</v>
      </c>
      <c r="C24" s="47">
        <f>SUM(C8,C14)</f>
        <v>2835000.6</v>
      </c>
      <c r="D24" s="47"/>
      <c r="E24" s="47"/>
      <c r="F24" s="47"/>
      <c r="G24" s="47"/>
      <c r="H24" s="47"/>
      <c r="I24" s="47">
        <f>SUM(I8,I14)</f>
        <v>630000</v>
      </c>
      <c r="J24" s="47"/>
      <c r="K24" s="47">
        <f>K8+K14+K20</f>
        <v>646500</v>
      </c>
      <c r="L24" s="47">
        <f>L8+L14</f>
        <v>2818500.6</v>
      </c>
      <c r="M24" s="47"/>
      <c r="N24" s="47">
        <f>SUM(N8,N14)</f>
        <v>2818500.6</v>
      </c>
    </row>
    <row r="25" spans="1:14" ht="18.75">
      <c r="D25" s="49"/>
      <c r="G25" s="49"/>
    </row>
  </sheetData>
  <mergeCells count="15">
    <mergeCell ref="B19:N19"/>
    <mergeCell ref="B9:N9"/>
    <mergeCell ref="B15:N15"/>
    <mergeCell ref="B17:N17"/>
    <mergeCell ref="A1:N1"/>
    <mergeCell ref="A2:A3"/>
    <mergeCell ref="B2:B3"/>
    <mergeCell ref="C2:C3"/>
    <mergeCell ref="D2:D3"/>
    <mergeCell ref="E2:E3"/>
    <mergeCell ref="F2:G2"/>
    <mergeCell ref="H2:H3"/>
    <mergeCell ref="I2:I3"/>
    <mergeCell ref="J2:K2"/>
    <mergeCell ref="L2:N2"/>
  </mergeCells>
  <pageMargins left="0.59" right="0.15748031496062992" top="0.23622047244094491" bottom="0.15748031496062992" header="0.15748031496062992" footer="0.15748031496062992"/>
  <pageSetup paperSize="9" scale="6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01.01.2025</vt:lpstr>
      <vt:lpstr>'01.01.2025'!Область_печати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</dc:creator>
  <cp:lastModifiedBy>Суслова</cp:lastModifiedBy>
  <cp:lastPrinted>2025-02-03T06:55:02Z</cp:lastPrinted>
  <dcterms:created xsi:type="dcterms:W3CDTF">2024-11-07T08:31:34Z</dcterms:created>
  <dcterms:modified xsi:type="dcterms:W3CDTF">2025-02-03T07:26:03Z</dcterms:modified>
</cp:coreProperties>
</file>